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hidePivotFieldList="1"/>
  <bookViews>
    <workbookView windowWidth="20490" windowHeight="7620" tabRatio="776" activeTab="14"/>
  </bookViews>
  <sheets>
    <sheet name="Portada" sheetId="1" r:id="rId1"/>
    <sheet name="Contexto" sheetId="22" r:id="rId2"/>
    <sheet name="1.PSyDO" sheetId="3" r:id="rId3"/>
    <sheet name="2.Com" sheetId="2" r:id="rId4"/>
    <sheet name="3.CE" sheetId="16" r:id="rId5"/>
    <sheet name="4.CE_Cal" sheetId="21" r:id="rId6"/>
    <sheet name="5.SB" sheetId="4" r:id="rId7"/>
    <sheet name="6.UP" sheetId="5" r:id="rId8"/>
    <sheet name="7.SA" sheetId="19" r:id="rId9"/>
    <sheet name="8.MyR" sheetId="6" r:id="rId10"/>
    <sheet name="9.E1" sheetId="11" r:id="rId11"/>
    <sheet name="10.D" sheetId="8" r:id="rId12"/>
    <sheet name="11.ACyAE" sheetId="7" r:id="rId13"/>
    <sheet name="12.R" sheetId="12" r:id="rId14"/>
    <sheet name="13.AE" sheetId="9" r:id="rId15"/>
    <sheet name="AUX" sheetId="15" r:id="rId16"/>
  </sheets>
  <calcPr calcId="191029"/>
  <customWorkbookViews>
    <customWorkbookView name="Celdas" guid="{54CB08BF-6DAB-4B61-BB17-C94BFB59962B}"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<sst xmlns="http://schemas.openxmlformats.org/spreadsheetml/2006/main" count="1551" uniqueCount="710">
  <si>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</si>
  <si>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</si>
  <si>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</si>
  <si>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</si>
  <si>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Distribución de los criterios de evaluación en las unidades de programación y situaciones de aprendizaje</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</si>
  <si>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</si>
  <si>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</si>
  <si>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</si>
  <si>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</si>
  <si>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</si>
  <si>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t>
  </si>
  <si>
    <t>Los procedimientos, instrumentos de evaluación y criterios de calificación del aprendizaje del alumnado, así como el procedimiento de actuación en caso de alumnos progreso no adecuado</t>
  </si>
  <si>
    <t>Departamento</t>
  </si>
  <si>
    <t>Lenguas Extranjeras</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</si>
  <si>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</si>
  <si>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</si>
  <si>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</si>
  <si>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</si>
  <si>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</si>
  <si>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Segunda Lengua Extranjera: Francés</t>
  </si>
  <si>
    <t>Las actividades de recuperación y los procedimientos para la evaluación del alumnado con materias pendientes de cursos anteriores, teniendo en cuenta lo dispuesto en los artículos 13 y 36.</t>
  </si>
  <si>
    <t>Curso</t>
  </si>
  <si>
    <t>2º</t>
  </si>
  <si>
    <t>Profesor</t>
  </si>
  <si>
    <t>Ana Ortiz Fernández</t>
  </si>
  <si>
    <t>Los criterios para la evaluación del desarrollo de la programación y de la práctica docente e indicadores de logro</t>
  </si>
  <si>
    <t>Fecha</t>
  </si>
  <si>
    <t>Contexto</t>
  </si>
  <si>
    <t>El Colegio Puente III, es un Centro privado, concertado en todos sus niveles con la Consejería de Educación y Juventud del Gobierno de Cantabria excepto el primer ciclo de E. Infantil (2 años). </t>
  </si>
  <si>
    <t>Cuenta con una línea desde el último curso del primer ciclo de E. Infantil hasta 4º ESO. Además, también oferta un Ciclo Formativo de Grado medio de Gestión Administrativa. </t>
  </si>
  <si>
    <t xml:space="preserve">Está ubicado en el Municipio de El Astillero (Cantabria), a unos 7 kilómetros de Santander. Dentro de dicho municipio, el centro se localiza entre la Avenida de España nº 22 y la Calle de Santa Ana. </t>
  </si>
  <si>
    <t>Astillero es un pueblo con una alta dedicación industrial, preferentemente de la rama del metal, siendo de destacar la que se dedica a la construcción naval y da nombre al municipio, así como los tres polígonos industriales que también existen.</t>
  </si>
  <si>
    <t>La población está muy concentrada en el núcleo urbano, donde viven la mayoría de sus más de dieciocho mil habitantes. La mayoría de los alumnos viven próximos al colegio, por lo que no utilizan medio de transporte. </t>
  </si>
  <si>
    <t>Otro porcentaje de alumnos accede desde localidades y municipios vecinos como Camargo, Medio Cudeyo o Ribamontán al Mar. Éstos utilizan el autobús, el tren de cercanías o el vehículo particular para llegar al centro.</t>
  </si>
  <si>
    <t>La zona donde se encuentra el Colegio está formada por viviendas de tipo social, aunque también proliferan numerosas construcciones modernas que se agrupan en torno de la Ría de Solía. </t>
  </si>
  <si>
    <t>Todos los años se reciben alumnos que ya estaban matriculados en otros Centros del Municipio, preferentemente en cursos bajos y en 1º de E.S.O. Las razones que exponen las familias para este traslado son:  </t>
  </si>
  <si>
    <r>
      <rPr>
        <sz val="10"/>
        <color theme="1"/>
        <rFont val="Symbol"/>
        <charset val="2"/>
      </rPr>
      <t>·</t>
    </r>
    <r>
      <rPr>
        <sz val="7"/>
        <color theme="1"/>
        <rFont val="Times New Roman"/>
        <charset val="134"/>
      </rPr>
      <t xml:space="preserve">          </t>
    </r>
    <r>
      <rPr>
        <sz val="11"/>
        <color theme="1"/>
        <rFont val="Calibri"/>
        <charset val="134"/>
      </rPr>
      <t>Poca atención en el otro Centro a alumnos con necesidades educativas especiales. </t>
    </r>
  </si>
  <si>
    <r>
      <rPr>
        <sz val="10"/>
        <color theme="1"/>
        <rFont val="Symbol"/>
        <charset val="2"/>
      </rPr>
      <t>·</t>
    </r>
    <r>
      <rPr>
        <sz val="7"/>
        <color theme="1"/>
        <rFont val="Times New Roman"/>
        <charset val="134"/>
      </rPr>
      <t xml:space="preserve">          </t>
    </r>
    <r>
      <rPr>
        <sz val="11"/>
        <color theme="1"/>
        <rFont val="Calibri"/>
        <charset val="134"/>
      </rPr>
      <t>Falta de continuidad en el Centro para toda la escolarización obligatoria, lo que ocasiona que deban acudir a un I.E.S. a una edad muy temprana. </t>
    </r>
  </si>
  <si>
    <r>
      <rPr>
        <sz val="10"/>
        <color theme="1"/>
        <rFont val="Symbol"/>
        <charset val="2"/>
      </rPr>
      <t>·</t>
    </r>
    <r>
      <rPr>
        <sz val="7"/>
        <color theme="1"/>
        <rFont val="Times New Roman"/>
        <charset val="134"/>
      </rPr>
      <t xml:space="preserve">          </t>
    </r>
    <r>
      <rPr>
        <sz val="11"/>
        <color theme="1"/>
        <rFont val="Calibri"/>
        <charset val="134"/>
      </rPr>
      <t>Reconocimiento de la labor de nuestro Centro. </t>
    </r>
  </si>
  <si>
    <t>El absentismo escolar es escaso, salvo contadas excepciones. Cuando se produce, existe una buena coordinación con los Servicios Sociales del Ayuntamiento, que intervienen rápidamente para solucionar los problemas que puedan existir. También se aplica el protocolo de absentismo, en su caso. </t>
  </si>
  <si>
    <r>
      <t>Este grupo lo forman 9</t>
    </r>
    <r>
      <rPr>
        <b/>
        <sz val="11"/>
        <color theme="1"/>
        <rFont val="Calibri"/>
        <charset val="134"/>
        <scheme val="minor"/>
      </rPr>
      <t xml:space="preserve"> alumnos</t>
    </r>
    <r>
      <rPr>
        <sz val="11"/>
        <color theme="1"/>
        <rFont val="Calibri"/>
        <charset val="134"/>
        <scheme val="minor"/>
      </rPr>
      <t xml:space="preserve"> (2 chicos y 7 chicas) de los cuales uno de ellos precisa una adaptación metodológica. Las medidas a aplicar se detallan en el apartado correspondiente de esta programación didáctica.</t>
    </r>
  </si>
  <si>
    <t xml:space="preserve">Todos ellos cursan la asignatura de forma voluntaria, orientados por sus familias – se trata de una materia curricular de libre elección-  así como por los tutores del último curso de Educación Primaria. </t>
  </si>
  <si>
    <t>Esta asignatura contribuye de forma directa a la mejora de las competencias lingüísticas, plurilingües e interculturales del alumnado de acuerdo con los objetivos de centro:</t>
  </si>
  <si>
    <t>B.  Promover el respeto de la diversidad y desigualdades en todos sus ámbitos, fomentando la inclusión de toda la comunidad educativa.</t>
  </si>
  <si>
    <t>C.  Ofrecer una educación de calidad maximizando el potencial de cada alumno dentro de la diversidad en los estilos de aprendizaje.</t>
  </si>
  <si>
    <t>F. Colaborar con la divulgación de los Objetivos de Desarrollo Sostenible 2030 de las Naciones Unidas tanto dentro de nuestro alumnado como de toda la comunidad educativa.</t>
  </si>
  <si>
    <t>Las clases se imparten en su aula de referencia y los contenidos están determinados por el MCER para las Lenguas. Los contenidos se adecuan al nivel y a las características de nuestros alumnos.</t>
  </si>
  <si>
    <t xml:space="preserve">La metodología empleada es de carácter competencial y las tareas que se realizan están lo más contextualizadas posible, son significativas, relevantes y tienen en cuenta sus intereses y emociones. Dicha metodología se ve favorecida por la abundancia de recursos digitales y analógicos con los que se cuenta. </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</si>
  <si>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</si>
  <si>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</si>
  <si>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</si>
  <si>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</si>
  <si>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</si>
  <si>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</si>
  <si>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</si>
  <si>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</si>
  <si>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</si>
  <si>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</si>
  <si>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</si>
  <si>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</si>
  <si>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</si>
  <si>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</si>
  <si>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</si>
  <si>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</si>
  <si>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</si>
  <si>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</si>
  <si>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</si>
  <si>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</si>
  <si>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</si>
  <si>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</si>
  <si>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</si>
  <si>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</si>
  <si>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</si>
  <si>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</si>
  <si>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</si>
  <si>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</si>
  <si>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</si>
  <si>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</si>
  <si>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</si>
  <si>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</si>
  <si>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</si>
  <si>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</si>
  <si>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</si>
  <si>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</si>
  <si>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</si>
  <si>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</si>
  <si>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</si>
  <si>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</si>
  <si>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</si>
  <si>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</si>
  <si>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</si>
  <si>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</si>
  <si>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</si>
  <si>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</si>
  <si>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</si>
  <si>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</si>
  <si>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</si>
  <si>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</si>
  <si>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</si>
  <si>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</si>
  <si>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</si>
  <si>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</si>
  <si>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</si>
  <si>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</si>
  <si>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</si>
  <si>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</si>
  <si>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</si>
  <si>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</si>
  <si>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</si>
  <si>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</si>
  <si>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</si>
  <si>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</si>
  <si>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</si>
  <si>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</si>
  <si>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</si>
  <si>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</si>
  <si>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</si>
  <si>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</si>
  <si>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</si>
  <si>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</si>
  <si>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</si>
  <si>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</si>
  <si>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</si>
  <si>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</si>
  <si>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</si>
  <si>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</si>
  <si>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</si>
  <si>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</si>
  <si>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</si>
  <si>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</si>
  <si>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</si>
  <si>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</si>
  <si>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</si>
  <si>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</si>
  <si>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</si>
  <si>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</si>
  <si>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</si>
  <si>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</si>
  <si>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</si>
  <si>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</si>
  <si>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</si>
  <si>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</si>
  <si>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</si>
  <si>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</si>
  <si>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</si>
  <si>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</si>
  <si>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</si>
  <si>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</si>
  <si>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</si>
  <si>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</si>
  <si>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</si>
  <si>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</si>
  <si>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</si>
  <si>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</si>
  <si>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</si>
  <si>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</si>
  <si>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</si>
  <si>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</si>
  <si>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</si>
  <si>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</si>
  <si>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</si>
  <si>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</si>
  <si>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</si>
  <si>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</si>
  <si>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</si>
  <si>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</si>
  <si>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</si>
  <si>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</si>
  <si>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</si>
  <si>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</si>
  <si>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</si>
  <si>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</si>
  <si>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</si>
  <si>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</si>
  <si>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</si>
  <si>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</si>
  <si>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</si>
  <si>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</si>
  <si>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</si>
  <si>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</si>
  <si>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</si>
  <si>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</si>
  <si>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</si>
  <si>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</si>
  <si>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</si>
  <si>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</si>
  <si>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</si>
  <si>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</si>
  <si>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</si>
  <si>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</si>
  <si>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</si>
  <si>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</si>
  <si>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</si>
  <si>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</si>
  <si>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</si>
  <si>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</si>
  <si>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</si>
  <si>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</si>
  <si>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</si>
  <si>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</si>
  <si>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</si>
  <si>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</si>
  <si>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</si>
  <si>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</si>
  <si>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</si>
  <si>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</si>
  <si>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</si>
  <si>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</si>
  <si>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</si>
  <si>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</si>
  <si>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</si>
  <si>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</si>
  <si>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</si>
  <si>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</si>
  <si>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</si>
  <si>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</si>
  <si>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</si>
  <si>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</si>
  <si>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</si>
  <si>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</si>
  <si>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</si>
  <si>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</si>
  <si>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</si>
  <si>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</si>
  <si>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</si>
  <si>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</si>
  <si>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</si>
  <si>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</si>
  <si>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</si>
  <si>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</si>
  <si>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</si>
  <si>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</si>
  <si>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</si>
  <si>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</si>
  <si>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</si>
  <si>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</si>
  <si>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</si>
  <si>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 xml:space="preserve">Comprender e interpretar el sentido general y los detalles más relevantes de textos expresados de forma clara y en la lengua estándar, buscando fuentes fiables y haciendo uso de estrategias como la inferencia de significados, para responder a necesidades comunicativas concretas. </t>
  </si>
  <si>
    <t>CCL2, CCL3, CCL5, CP1, CP2, STEM2, CD1, CPSAA5, CCEC2.</t>
  </si>
  <si>
    <t xml:space="preserve">Producir textos originales, de extensión media, sencillos y con una organización clara, usando estrategias tales como la planificación, la compensación o la auto-reparación, para expresar de forma creativa, adecuada y coherente mensajes relevantes y responder a propósitos comunicativos concretos. </t>
  </si>
  <si>
    <t>CCL1, CP1, CP2, STEM1, CD2, CPSAA5, CE1, CE3, CCEC3.</t>
  </si>
  <si>
    <t xml:space="preserve">Interactuar con otras personas, con creciente autonomía, usando estrategias de cooperación y empleando recursos analógicos y digitales, para responder a propósitos comunicativos concretos en intercambios respetuosos con las normas de cortesía. </t>
  </si>
  <si>
    <t>CCL5, CP1, CP2, STEM1, CPSAA3, CC3, CE1.</t>
  </si>
  <si>
    <t>Mediar en situaciones cotidianas entre distintas lenguas, usando estrategias y conocimientos sencillos orientados a explicar conceptos o simplificar mensajes, para transmitir información de manera eficaz, clara y responsable.</t>
  </si>
  <si>
    <t>CCL5, CP1, CP2, CP3, STEM1, CPSAA1, CPSAA3, CCCEC1</t>
  </si>
  <si>
    <t>Ampliar y usar los repertorios lingüísticos personales entre distintas lenguas, reflexionando de forma crítica sobre su funcionamiento y tomando conciencia de las estrategias y conocimientos propios, para mejorar la respuesta a necesidades comunicativas concretas.</t>
  </si>
  <si>
    <t>CP2, STEM1, CD2, CPSAA1, CPSAA5.</t>
  </si>
  <si>
    <t>Valorar críticamente y adecuarse a la diversidad lingüística, cultural y artística a partir de la lengua extranjera, identificando y compartiendo las semejanzas y las diferencias entre lenguas y culturas, para actuar de forma empática y respetuosa en situaciones interculturales.</t>
  </si>
  <si>
    <t>CCL5, CP3, CPSAA1, CPSAA3, CC3, CCCEC1.</t>
  </si>
  <si>
    <t>Unidades de programación que lo incluyen</t>
  </si>
  <si>
    <t>Situaciones de aprendizaje que lo incluyen</t>
  </si>
  <si>
    <t>Código</t>
  </si>
  <si>
    <t>Cod. Comp</t>
  </si>
  <si>
    <t>Criterios de evaluación según 
Orden EDU40/2022</t>
  </si>
  <si>
    <t>Redacción para familias</t>
  </si>
  <si>
    <t>Ponderación parcial</t>
  </si>
  <si>
    <t>Ponderación total</t>
  </si>
  <si>
    <t>1</t>
  </si>
  <si>
    <t>2</t>
  </si>
  <si>
    <t>3</t>
  </si>
  <si>
    <t>4</t>
  </si>
  <si>
    <t>5</t>
  </si>
  <si>
    <t>6</t>
  </si>
  <si>
    <t>A</t>
  </si>
  <si>
    <t>B</t>
  </si>
  <si>
    <t>C</t>
  </si>
  <si>
    <t>01.01</t>
  </si>
  <si>
    <t>Interpretar el sentido global y la información específica y explícita de textos orales, escritos y multimodales breves y sencillos sobre temas frecuentes y cotidianos, de relevancia personal y próximos a su experiencia, propios de los ámbitos de las relaciones interpersonales, del aprendizaje, de los medios de comunicación y de la ficción, expresados de forma clara y en la lengua estándar a través de diversos soportes.</t>
  </si>
  <si>
    <t xml:space="preserve">Interpretar el sentido global y la información específica y explícita de textos orales, escritos y multimodales breves y sencillos sobre temas frecuentes y cotidianos, de relevancia personal y próximos a su experiencia expresados de forma clara  a través de diversos soportes. </t>
  </si>
  <si>
    <t>x</t>
  </si>
  <si>
    <t>01.02</t>
  </si>
  <si>
    <t>Seleccionar,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t>
  </si>
  <si>
    <t>Seleccionar, organizar y aplicar de forma guiada las estrategias y conocimientos más adecuados en situaciones comunicativas cotidianas para comprender el sentido general, la información esencial y los detalles más relevantes de los textos; con ayuda de elementos no verbales; y buscar y seleccionar información.</t>
  </si>
  <si>
    <t>02.01</t>
  </si>
  <si>
    <t>Expresar oralmente textos breves, sencillos, estructurados, comprensibles y adecuados a la situación comunicativa sobre asuntos cotidianos y frecuentes, de relevancia para el alumnado, con el fin de describir, narrar e informar sobre temas concretos, en diferentes soportes, utilizando de forma guiada recursos verbales y no verbales, así como estrategias de planificación y control de la producción.</t>
  </si>
  <si>
    <t>Expresar oralmente textos breves, sencillos, estructurados, comprensibles y adecuados a la situación comunicativa sobre asuntos cotidianos y frecuentes con el fin de describir, narrar e informar sobre temas concretos, en diferentes soportes, utilizando de forma guiada recursos verbales y no verbales, así como estrategias de planificación de la producción.</t>
  </si>
  <si>
    <t>02.02</t>
  </si>
  <si>
    <t>Organizar y redactar textos breves y comprensibles, con aceptable claridad, coherencia, cohesión y adecuación a la situación comunicativa propuesta, siguiendo pautas establecidas, a través de herramientas analógicas y digitales, sobre asuntos cotidianos y frecuentes, de relevancia para el alumnado y próximos a su experiencia.</t>
  </si>
  <si>
    <t>Organizar y redactar textos breves y comprensibles, con claridad, coherencia, cohesión y adecuación a la situación comunicativa propuesta, siguiendo pautas establecidas, a través de herramientas analógicas y digitales, sobre asuntos cotidianos y frecuentes, de interés para el alumno y próximos a su experiencia.</t>
  </si>
  <si>
    <t>02.03</t>
  </si>
  <si>
    <t>Seleccionar, organizar y aplicar de forma guiada conocimientos y estrategias para planificar, producir y revisar textos comprensibles, coherentes y adecuados a las intenciones comunicativas, las características contextuales y la tipología textual, usando con ayuda los recursos físicos o digitales más adecuados en función de la tarea y las necesidades de cada momento, teniendo en cuenta la persona a quien va dirigido el texto.</t>
  </si>
  <si>
    <t>Seleccionar, organizar y aplicar de forma guiada conocimientos y estrategias para planificar, producir y revisar textos comprensibles, coherentes y adecuados a las intenciones comunicativas, las características y la tipología textual, usando con ayuda los recursos físicos o digitales más adecuados en función de la tarea y las necesidades de cada momento, teniendo en cuenta la persona a quien va dirigido el texto.</t>
  </si>
  <si>
    <t>03.01</t>
  </si>
  <si>
    <t xml:space="preserve">Planificar y participar en situaciones interactivas breves y sencillas sobre temas cotidianos, de relevancia personal y próximos a su experiencia,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 </t>
  </si>
  <si>
    <t xml:space="preserve">Planificar y participar en situaciones comunicativas breves y sencillas sobre temas cotidianos, de relevancia personal y próximos a su experiencia, a través de diversos soportes, apoyándose en recursos tales como la repetición, el ritmo pausado o el lenguaje no verbal, mostrando empatía y respeto hacia sus interlocutores. </t>
  </si>
  <si>
    <t>03.02</t>
  </si>
  <si>
    <t xml:space="preserve">Seleccionar, organizar y utilizar, de forma guiada y en entornos próximos, estrategias adecuadas para iniciar, mantener y terminar la comunicación, tomar y ceder la palabra, solicitar y formular aclaraciones y explicaciones. </t>
  </si>
  <si>
    <t xml:space="preserve">Ser capaz de iniciar, mantener y terminar la comunicación, tomar y ceder la palabra, solicitar y formular aclaraciones y explicaciones. </t>
  </si>
  <si>
    <t>04.01</t>
  </si>
  <si>
    <t>Explicar textos, conceptos y comunicaciones breves y sencillas en situaciones en las que atender a la diversidad, mostrando respeto y empatía por las y los interlocutores y por las lenguas empleadas, e interés por participar en la solución de problemas de intercomprensión y de entendimiento en su entorno próximo apoyándose en diversos recursos y soportes.</t>
  </si>
  <si>
    <t>Explicar textos, conceptos y comunicaciones breves y sencillas mostrando respeto y empatía por las y los interlocutores y por las lenguas empleadas, e interés por participar en la solución de problemas de intercomprensión y de entendimiento en su entorno próximo apoyándose en diversos recursos y soportes.</t>
  </si>
  <si>
    <t>04.02</t>
  </si>
  <si>
    <t>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</si>
  <si>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05.01</t>
  </si>
  <si>
    <t>Comparar y contrastar las similitudes y diferencias entre distintas lenguas reflexionando de manera progresivamente autónoma sobre su funcionamiento.</t>
  </si>
  <si>
    <t>Comparar las similitudes y diferencias entre distintas lenguas reflexionando sobre su funcionamiento.</t>
  </si>
  <si>
    <t>05.02</t>
  </si>
  <si>
    <t xml:space="preserve">Utilizar y diferenciar los conocimientos y estrategias de mejora de su capacidad de comunicar y de aprender la lengua extranjera, con apoyo de otros participantes y de soportes analógicos y digitales. </t>
  </si>
  <si>
    <t xml:space="preserve">Utilizar y diferenciar los conocimientos y estrategias de mejora de su capacidad de comunicar y de aprender la lengua extranjera, con apoyo de otros compañeros y de soportes analógicos y digitales. </t>
  </si>
  <si>
    <t>05.03</t>
  </si>
  <si>
    <t>Identificar y registrar, siguiendo modelos, los progresos y dificultades de aprendizaje de la lengua extranjera, seleccionando de forma guiada las estrategias más eficaces para superar esas dificultades y progresar en su aprendizaje, realizando actividades de autoevaluación y coevaluación, como las propuestas en el Portfolio Europeo de las Lenguas (PEL) o en un diario de aprendizaje, haciéndolos explícitos y compartiéndolos.</t>
  </si>
  <si>
    <t>Identificar los progresos y dificultades de aprendizaje de la lengua extranjera, seleccionando de forma guiada las estrategias más eficaces para superar esas dificultades y progresar en su aprendizaje, realizando actividades de autoevaluación y coevaluación,  registrarlos en un diario de aprendizaje, haciéndolos explícitos y compartiéndolos.</t>
  </si>
  <si>
    <t>06.01</t>
  </si>
  <si>
    <t>Actuar de forma empática y respetuosa en situaciones interculturales, construyendo vínculos entre las diferentes lenguas y culturas, rechazando cualquier tipo de discriminación, prejuicio y estereotipo en contextos comunicativos cotidianos.</t>
  </si>
  <si>
    <t>Actuar de forma empática y respetuosa en situaciones interculturales, construyendo vínculos entre las diferentes lenguas y culturas, rechazando cualquier tipo de discriminación, prejuicio y estereotipo.</t>
  </si>
  <si>
    <t>06.02</t>
  </si>
  <si>
    <t xml:space="preserve">Aceptar y adecuarse a la diversidad lingüística, cultural y artística propia de países donde se habla la lengua extranjera reconociéndola como fuente de enriquecimiento personal, mostrando interés por compartir elementos culturales y lingüísticos que fomenten la sostenibilidad y la democracia. </t>
  </si>
  <si>
    <t xml:space="preserve">Aceptar y adecuarse a la diversidad lingüística, cultural y artística propia de países donde se habla la lengua extranjera reconociéndola como fuente de enriquecimiento personal, mostrando interés por compartir su cultura y su lengua fomentando con ello la sostenibilidad y la democracia. </t>
  </si>
  <si>
    <t>06.03</t>
  </si>
  <si>
    <t>Aplicar, de forma guiada, estrategias para explicar y apreciar la diversidad lingüística, cultural y artística atendiendo a valores ecosociales, democráticos y respetando los principios de justicia, equidad e igualdad.</t>
  </si>
  <si>
    <t>Aplicar, de forma guiada, estrategias para explicar y apreciar la diversidad de cada lengua y cada cultura ultural teniendo en cuenta valores democráticos y respetando los principios de justicia, equidad e igualdad.</t>
  </si>
  <si>
    <t>Evaluación</t>
  </si>
  <si>
    <t>Puntuación en UP</t>
  </si>
  <si>
    <t>Puntuación en SA</t>
  </si>
  <si>
    <t>Procedimiento</t>
  </si>
  <si>
    <t>Actividad</t>
  </si>
  <si>
    <t>Instrumento</t>
  </si>
  <si>
    <t>Puntos /100</t>
  </si>
  <si>
    <t>7</t>
  </si>
  <si>
    <t>8</t>
  </si>
  <si>
    <t>9</t>
  </si>
  <si>
    <t>10</t>
  </si>
  <si>
    <t>11</t>
  </si>
  <si>
    <t>12</t>
  </si>
  <si>
    <t>D</t>
  </si>
  <si>
    <t>E</t>
  </si>
  <si>
    <t>F</t>
  </si>
  <si>
    <t>G</t>
  </si>
  <si>
    <t>H</t>
  </si>
  <si>
    <t>I</t>
  </si>
  <si>
    <t>J</t>
  </si>
  <si>
    <t>K</t>
  </si>
  <si>
    <t>L</t>
  </si>
  <si>
    <t>Análisis de las producciones del alumnado.</t>
  </si>
  <si>
    <t>Comprensión oral: En cada sesión. Prueba específica por unidad.</t>
  </si>
  <si>
    <t>Notas de clase. Rúbrica</t>
  </si>
  <si>
    <t>Comprensión escrita: En cada sesión. Prueba específica por unidad.</t>
  </si>
  <si>
    <t>Expresión oral diaria en el aula.</t>
  </si>
  <si>
    <t>Notas de clase.</t>
  </si>
  <si>
    <t>Prueba de expresión oral por unidad.</t>
  </si>
  <si>
    <t>Rúbrica</t>
  </si>
  <si>
    <t>Prueba de expresión escrita por unidad.</t>
  </si>
  <si>
    <t>Actividades en el aula. Actividades en casa.</t>
  </si>
  <si>
    <t>Notas de clase.Notas de trabajo personal.</t>
  </si>
  <si>
    <t>Planificar y participar en situaciones interactivas breves y sencillas sobre temas cotidianos, de relevancia personal y próximos a su experiencia,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t>
  </si>
  <si>
    <t>Seleccionar, organizar y utilizar, de forma guiada y en entornos próximos, estrategias adecuadas para iniciar, mantener y terminar la comunicación, tomar y ceder la palabra, solicitar y formular aclaraciones y explicaciones.</t>
  </si>
  <si>
    <t>Notas de clase. Notas de trabajo personal.</t>
  </si>
  <si>
    <t>Prueba específica por unidad.</t>
  </si>
  <si>
    <t>Observación. Trabajo en equipo.</t>
  </si>
  <si>
    <t>Diálogo en clase.</t>
  </si>
  <si>
    <t>Utilizar y diferenciar los conocimientos y estrategias de mejora de sucapacidad de comunicar y de aprender la lengua extranjera, con apoyo de otros participantes y de soportes analógicos y digitales.</t>
  </si>
  <si>
    <t>Autoevaluación.</t>
  </si>
  <si>
    <t>Cuestionario.</t>
  </si>
  <si>
    <t>Visionado de vídeos.</t>
  </si>
  <si>
    <t>Aceptar y adecuarse a la diversidad lingüística, cultural y artística propia de países donde se habla la lengua extranjera reconociéndola como fuente de enriquecimiento personal, mostrando interés por compartir elementos culturales y lingüísticos que fomenten la sostenibilidad y la democracia.</t>
  </si>
  <si>
    <t>Observación. Trabajo en equipo. Trabajo individual.</t>
  </si>
  <si>
    <t>Visionado de vídeos. Cuestionario.</t>
  </si>
  <si>
    <t>Visionado de vídeos.Juegos educativos. Cuestionario.</t>
  </si>
  <si>
    <t>Nivel1</t>
  </si>
  <si>
    <t>Nivel2</t>
  </si>
  <si>
    <t>Redacción familias</t>
  </si>
  <si>
    <t>A.</t>
  </si>
  <si>
    <t>COMUNICACIÓN</t>
  </si>
  <si>
    <t>1. Autoconfianza. El error como instrumento de mejora y propuesta de reparación.</t>
  </si>
  <si>
    <t>Uso del error como un recurso para mejorar y aprende a identificarlo y corregirlo.</t>
  </si>
  <si>
    <t>2. Estrategias básicas para la planificación, ejecución, control y reparación de la comprensión, la producción y la coproducción de textos orales, escritos y multimodales.</t>
  </si>
  <si>
    <t>Planificación, realización y corrección de textos  de comprensión y producción oral y escrita.</t>
  </si>
  <si>
    <t>3. Conocimientos, destrezas y actitudes que permitan detectar y colaborar en actividades de mediación en situaciones cotidianas muy sencillas.</t>
  </si>
  <si>
    <t>Participación en actividades de mediación sencillas en las que demuestra sus conocimientos, las destrezas adquiridas y su colaboración con el compañero.</t>
  </si>
  <si>
    <t>4.Funciones comunicativas básicas adecuadas al ámbito y al contexto comunicativo: saludos, despedidas y presentaciones; descripción de personas, introducir la descripción de objetos y lugares; situar eventos en el tiempo; situar objetos, personas y lugares en el espacio; petición e intercambio de información básica sobre cuestiones cotidianas; instrucciones y órdenes sencillas; ofrecer, aceptar y rechazar ayuda, proposiciones o sugerencias que no ofrezcan mucha dificultad; expresar parcialmente el gusto o el interés y emociones básicas; introducir la narración de acontecimientos pasados con estructuras básicas, descripción de situaciones presentes en el ámbito cotidiano, y expresión de sucesos futuros; expresar la opinión y la posibilidad de forma elemental; la capacidad, la obligación y la prohibición.</t>
  </si>
  <si>
    <t>Ejercicio de las siguientes situaciones comunicativas: Saludos, despedidas, presentación de sí mismo y de otros, descripción de personas, objetos y lugares; situación de un hecho en el tiempo y en un lugar; situación de objetos en el espacio; petición e intercambio de información básica sobre situaciones cotidianas; instrucciones y órdenes sencillas; ofrecimiento y aceptación de ayuda; expresión del gusto e interés, de las emociones básicas; expresión de la opinión y de la posibilidad de forma sencilla; expresión de la obligación y de la prohibición.</t>
  </si>
  <si>
    <t xml:space="preserve">5. Modelos contextuales y géneros discursivos básicos en la comprensión, producción y coproducción de textos orales, escritos y multimodales, breves y sencillos de temáticas que se ajusten a sus intereses: características y reconocimiento del contexto (participantes y situación), expectativas generadas por el contexto; organización y estructuración según el género y la función textual. </t>
  </si>
  <si>
    <t>Comprensión, producción y coproducción de textos orales, escritos y multimodales. Reconocimiento de su estructura, del contexto en el que se emiten y del tipo de texto que está gtrabajando así como su finalidad.</t>
  </si>
  <si>
    <t xml:space="preserve">6. Unidades lingüísticas básicas y significados asociados a dichas unidades tales como expresión de la entidad y sus propiedades, cantidad y calidad, el espacio y las relaciones espaciales, el tiempo y las relaciones temporales, la afirmación, la negación, la interrogación y la exclamación, relaciones lógicas básicas. </t>
  </si>
  <si>
    <t>Conocimiento y uso de las estructuras gramaticales necesarias para expresar: Entidad, características de una persona,  un objeto o un lugar, cantidades, relaciones espaciales, relaciones temporales, afirmación, negación, interrogación, exclamación y argumentación.</t>
  </si>
  <si>
    <t>7.Léxico de uso muy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t>
  </si>
  <si>
    <t>Uso adecuado del vocabulario relativo a: la identificación personal, las relaciones con otros, los lugares, el tiempo cronológico, las actividades de ocio y tiempo libre, la vida cotidiana, la alimentación, las tecnologías de la comunicación e información.</t>
  </si>
  <si>
    <t>8. Patrones sonoros, acentuales, rítmicos y de entonación muy básicos, y significados e intenciones comunicativas generales asociadas a dichos patrones.</t>
  </si>
  <si>
    <t>Reconocimiento y reproducción de sonidos y entonaciones aprendidos.</t>
  </si>
  <si>
    <t>9. Convenciones ortográficas muy básicas y significados e intenciones comunicativas asociados a los formatos, patrones y elementos gráficos.</t>
  </si>
  <si>
    <t>Uso correcto de las normas ortográficas básicas.</t>
  </si>
  <si>
    <t>10. Convenciones y estrategias conversacionales muy elementales, en formato síncrono o asíncrono, para iniciar, mantener y terminar la comunicación, tomar y ceder la palabra, pedir y dar aclaraciones y explicaciones, comparar, resumir, colaborar.</t>
  </si>
  <si>
    <t>Conversación: Inicio, desarrollo y final de una conversación.</t>
  </si>
  <si>
    <t xml:space="preserve">11.Recursos para el aprendizaje y estrategias básicas de búsqueda de información: diccionarios, libros de consulta, bibliotecas, recursos digitales e informáticos, etc. </t>
  </si>
  <si>
    <t>Uso de recursos analógicos y digitales como diccionarios, libros de consulta, bibliotecas, etc como recursos que favorecen y facilitan su aprendizaje de la lengua extranjera.</t>
  </si>
  <si>
    <t>12. Identificación de la autoría de las fuentes consultadas y los contenidos utilizados.</t>
  </si>
  <si>
    <t>Registro de los autores de los recursos que maneja en su proceso de aprendizaje.</t>
  </si>
  <si>
    <t xml:space="preserve">13. Herramientas analógicas y digitales básicas para la comprensión, producción y coproducción oral, escrita y multimodal; y plataformas virtuales de interacción y colaboración educativa (aulas virtuales, videoconferencias, herramientas digitales para el aprendizaje, la comunicación y el desarrollo de proyectos con hablantes o estudiantes de la lengua extranjera. </t>
  </si>
  <si>
    <t>Empleo de herramientas analógicas y digitales para comprender textos orales, escritos y multimodales así como para producir textos orales, escritos y multimodales.</t>
  </si>
  <si>
    <t>B.</t>
  </si>
  <si>
    <t>PLURILINGÜISMO Y REFLEXIÓN SOBRE EL APRENDIZAJE.</t>
  </si>
  <si>
    <t xml:space="preserve">1. Estrategias y técnicas para responder eficazmente a una necesidad comunicativa básica y concreta de forma comprensible, a pesar de las limitaciones derivadas del nivel de competencia en la lengua extranjera y demás lenguas del repertorio lingüístico propio. </t>
  </si>
  <si>
    <t>Uso de estrategias y técnicas para comunicarse de forma eficiente aunque tenga limitaciones porque no domina completamente la lengua extranjera..</t>
  </si>
  <si>
    <t>2. Estrategias básicas para identificar, organizar, retener, recuperar y utilizar unidades lingüísticas (léxico, morfosintaxis, patrones sonoros, etc.) a partir de la comparación de las lenguas y variedades que conforman el repertorio lingüístico personal.</t>
  </si>
  <si>
    <t>Usa la lengua materna como recurso de aprendizaje: Compara palabras, sonidos, estructuras gramaticales.</t>
  </si>
  <si>
    <t>3. Estrategias y herramientas básicas de autoevaluación y coevaluación, analógicas y digitales, individuales y cooperativas.</t>
  </si>
  <si>
    <t>Autoevaluación: Se evalua a sí mismo y coevaluación: Evalua al grupo.</t>
  </si>
  <si>
    <t>4. Léxico y expresiones de uso común para comprender enunciados sobre la comunicación, la lengua, el aprendizaje y las herramientas de comunicación y aprendizaje (metalenguaje).</t>
  </si>
  <si>
    <t>Aprendizaje y uso de expresiones hechas, cerradas en la situación comunicativa correspondiente.</t>
  </si>
  <si>
    <t>5. Comparación básica entre lenguas a partir de elementos de la lengua extranjera y otras lenguas: origen y parentescos.</t>
  </si>
  <si>
    <t>Establecimiento de semejanzas y diferencias entre la lengua materna y la lengua extranjera que está aprendiendo.</t>
  </si>
  <si>
    <t>C.</t>
  </si>
  <si>
    <t>INTERCULTURALIDAD</t>
  </si>
  <si>
    <t>1. La lengua extranjera como medio de comunicación interpersonal e internacional, fuente de información, y como herramienta para el enriquecimiento personal.</t>
  </si>
  <si>
    <t>Reflexión acerca de la importancia del aprendizaje de una segunda lengua extranjera: Permite la comunicación con otras personas, acrecienta su enriquecimiento como persona y futuro profesional.</t>
  </si>
  <si>
    <t>2. Interés e iniciativa en la realización de intercambios comunicativos a través de diferentes medios con hablantes o estudiantes de la lengua extranjera.</t>
  </si>
  <si>
    <t>Muestra interés por comunicarse con hablantes y/o estudiantes de la lengua extranjera.</t>
  </si>
  <si>
    <t>3. Aspectos socioculturales y sociolingüísticos básicos relativos a la vida cotidiana, las condiciones de vida y las relaciones interpersonales; convenciones sociales básicas; lenguaje no verbal, cortesía lingüística y etiqueta digital; cultura, costumbres y valores propios de países donde se habla la lengua extranjera.</t>
  </si>
  <si>
    <t>Reconocimiento del aprendizaje de una lengua extranjera como medio de expresión de una sociedad y de una cultura específicas con sus costumbres y sus valores.</t>
  </si>
  <si>
    <t>4. Estrategias básicas para entender y apreciar la diversidad lingüística, cultural y artística, atendiendo a valores ecosociales y democráticos.</t>
  </si>
  <si>
    <t>Comprensión y aprecio por la lengua extranjera que aprende así como por la cultura y valores sociales que contiene.</t>
  </si>
  <si>
    <t>5.Estrategias básicas de detección y actuación ante usos discriminatorios del lenguaje verbal y no verbal.</t>
  </si>
  <si>
    <t>Detección y actuación ante usos discriminatorios de la lengua extranjera que aprende.</t>
  </si>
  <si>
    <t>UP</t>
  </si>
  <si>
    <t>Nombre</t>
  </si>
  <si>
    <t>Descripción</t>
  </si>
  <si>
    <t>Duración (sesiones)</t>
  </si>
  <si>
    <t>Inicio previsto</t>
  </si>
  <si>
    <t>Metodologías</t>
  </si>
  <si>
    <t>Saberes básicos</t>
  </si>
  <si>
    <t>Criterios evaluación</t>
  </si>
  <si>
    <t>Contribución a los objetivos del centro</t>
  </si>
  <si>
    <t>La routine d'Alex</t>
  </si>
  <si>
    <t>Relato de las actividades de la rutina cotidiana en el contexto espacio-temporal adecuado.</t>
  </si>
  <si>
    <t>Septiembre</t>
  </si>
  <si>
    <t>Magistral; Aprendizaje basado en problemas; ABC; Design Thinking.</t>
  </si>
  <si>
    <t>A. COMUNICACIÓN.</t>
  </si>
  <si>
    <t>1.1.Interpretar el sentido global y la información específica y explícita de textos orales, escritos y multimodales breves y sencillos sobre temas frecuentes y cotidianos, de relevancia personal y próximos a su experiencia, propios de los ámbitos de las relaciones interpersonales, del aprendizaje, de los medios de comunicación y de la ficción, expresados de forma clara y en la lengua estándar a través de diversos soportes.</t>
  </si>
  <si>
    <t>Objetivo A.  Crear un clima en el centro escolar de seguridad y bienestar para que todos los miembros de la comunidad educativa, y en especial los alumnos, vengan al centro ilusionados y contentos.</t>
  </si>
  <si>
    <t>1.2.Seleccionar,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t>
  </si>
  <si>
    <t>Objetivo B.  Promover el respeto de la diversidad y desigualdades en todos sus ámbitos, fomentando la inclusión de toda la comunidad educativa.</t>
  </si>
  <si>
    <t>2.3.Seleccionar, organizar y aplicar de forma guiada conocimientos y estrategias para planificar, producir y revisar textos comprensibles, coherentes y adecuados a las intenciones comunicativas, las características contextuales y la tipología textual, usando con ayuda los recursos físicos o digitales más adecuados en función de la tarea y las necesidades de cada momento, teniendo en cuenta la persona a quien va dirigido el texto.</t>
  </si>
  <si>
    <t>Objetivo C.  Ofrecer una educación de calidad maximizando el potencial de cada alumno dentro de la diversidad en los estilos de aprendizaje.</t>
  </si>
  <si>
    <t>2.1.Expresar oralmente textos breves, sencillos, estructurados, comprensibles y adecuados a la situación comunicativa sobre asuntos cotidianos y frecuentes, de relevancia para el alumnado, con el fin de describir, narrar e informar sobre temas concretos, en diferentes soportes, utilizando de forma guiada recursos verbales y no verbales, así como estrategias de planificación y control de la producción.</t>
  </si>
  <si>
    <t>2.2.Organizar y redactar textos breves y comprensibles, con aceptable claridad, coherencia, cohesión y adecuación a la situación comunicativa propuesta, siguiendo pautas establecidas, a través de herramientas analógicas y digitales, sobre asuntos cotidianos y frecuentes, de relevancia para el alumnado y próximos a su experiencia.</t>
  </si>
  <si>
    <t>Objetivo D.  Educar en salud tanto física como mental. Transmitir los conocimientos necesarios sobre el tema y fomentar hábitos de vida saludables.</t>
  </si>
  <si>
    <t>Objetivo E.  Preparar a los alumnos para el futuro con formación en herramientas TIC y programación.</t>
  </si>
  <si>
    <t>Objetivo F. Colaborar con la divulgación de los Objetivos de Desarrollo Sostenible 2030 de las Naciones Unidas tanto dentro de nuestro alumnado como de toda la comunidad educativa.</t>
  </si>
  <si>
    <t xml:space="preserve">3.1.Planificar y participar en situaciones interactivas breves y sencillas sobre temas cotidianos, de relevancia personal y próximos a su experiencia,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 </t>
  </si>
  <si>
    <t>Objetivo G. Transmitir los valores de nuestro centro a nuestros alumnos.</t>
  </si>
  <si>
    <t>5.3.Identificar y registrar, siguiendo modelos, los progresos y dificultades de aprendizaje de la lengua extranjera, seleccionando de forma guiada las estrategias más eficaces para superar esas dificultades y progresar en su aprendizaje, realizando actividades de autoevaluación y coevaluación, como las propuestas en el Portfolio Europeo de las Lenguas (PEL) o en un diario de aprendizaje, haciéndolos explícitos y compartiéndolos.</t>
  </si>
  <si>
    <t xml:space="preserve">3.2.Seleccionar, organizar y utilizar, de forma guiada y en entornos próximos, estrategias adecuadas para iniciar, mantener y terminar la comunicación, tomar y ceder la palabra, solicitar y formular aclaraciones y explicaciones. </t>
  </si>
  <si>
    <t>4.1.Explicar textos, conceptos y comunicaciones breves y sencillas en situaciones en las que atender a la diversidad, mostrando respeto y empatía por las y los interlocutores y por las lenguas empleadas, e interés por participar en la solución de problemas de intercomprensión y de entendimiento en su entorno próximo apoyándose en diversos recursos y soportes.</t>
  </si>
  <si>
    <t xml:space="preserve">5.2.Utilizar y diferenciar los conocimientos y estrategias de mejora de su capacidad de comunicar y de aprender la lengua extranjera, con apoyo de otros participantes y de soportes analógicos y digitales. </t>
  </si>
  <si>
    <t>B. PLURILINGÜISMO</t>
  </si>
  <si>
    <t>4.2.Aplicar,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</si>
  <si>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5.1.Comparar y contrastar las similitudes y diferencias entre distintas lenguas reflexionando de manera progresivamente autónoma sobre su funcionamiento.</t>
  </si>
  <si>
    <t>C.INTERCULTURALIDAD</t>
  </si>
  <si>
    <t>6.1.Actuar de forma empática y respetuosa en situaciones interculturales, construyendo vínculos entre las diferentes lenguas y culturas, rechazando cualquier tipo de discriminación, prejuicio y estereotipo en contextos comunicativos cotidianos.</t>
  </si>
  <si>
    <t xml:space="preserve">6.2.Aceptar y adecuarse a la diversidad lingüística, cultural y artística propia de países donde se habla la lengua extranjera reconociéndola como fuente de enriquecimiento personal, mostrando interés por compartir elementos culturales y lingüísticos que fomenten la sostenibilidad y la democracia. </t>
  </si>
  <si>
    <t>6.3.Aplicar, de forma guiada, estrategias para explicar y apreciar la diversidad lingüística, cultural y artística atendiendo a valores ecosociales, democráticos y respetando los principios de justicia, equidad e igualdad.</t>
  </si>
  <si>
    <t>Un week-end à la ferme</t>
  </si>
  <si>
    <t>Hablar de la alimentación. Expresar la necesidad. Dar instrucciones. Expresar las cantidades. La receta de la quiche lorraine.</t>
  </si>
  <si>
    <t>Noviembre</t>
  </si>
  <si>
    <t>En cours d'EPS</t>
  </si>
  <si>
    <t>Propuesta de actividades: Aceptar o rechazar. Hablar sobre los deportes. Expresar la obligación. Expresar las aptitudes. La petanca: Práctica deportiva del Sudeste francés. La Jornada Nacional del Deporte Escolar.</t>
  </si>
  <si>
    <t>Diciembre y enero</t>
  </si>
  <si>
    <t>Un nouvel appartement</t>
  </si>
  <si>
    <t>Descripción de la casa. Descripción de su habitación. Las tareas del hogar. Ordenar hacer/ no hacer algo. Los adolescentes franceses y sus usos del teléfono móvil.</t>
  </si>
  <si>
    <t>Febrero y marzo.</t>
  </si>
  <si>
    <t>A-COMUNICACIÓN</t>
  </si>
  <si>
    <t>Très joli, ce pull!</t>
  </si>
  <si>
    <t>Opinar acerca de la moda y las formas de vestir. Hacer una elección. Hacer proposiciones. Expresar deseos. Pedir permiso. La moda de los adolescentes en los años 80-90. El reciclaje de ropa y el desarrollo sostenible.</t>
  </si>
  <si>
    <t>Abril.</t>
  </si>
  <si>
    <t>A. COMUNICACIÓN</t>
  </si>
  <si>
    <t>B.PLURILINGÜISMO</t>
  </si>
  <si>
    <t>C. INTERCULTURALIDAD</t>
  </si>
  <si>
    <t>Un nouveau copain</t>
  </si>
  <si>
    <t xml:space="preserve">Presentarse. Presentar a alguien. Hablar de sí  mismo: Gustos, aficiones. Descripción de sí mismo. Descripción de otra persona. Hacer preguntas para pedir información sobre otras personas. Decir dónde vive, decir cuál es su profesión. Países y ciudades. La Unión Europea. </t>
  </si>
  <si>
    <t>Mayo</t>
  </si>
  <si>
    <t>SA</t>
  </si>
  <si>
    <t>Vinculación con otras materias</t>
  </si>
  <si>
    <t>Recursos específicos</t>
  </si>
  <si>
    <t>La alimentación y la actividad física</t>
  </si>
  <si>
    <t xml:space="preserve">¿Todas las personas necesitan llevar la misma alimentación? ¿Crees que se debe adaptar la alimentación según la actividad física de cada uno? Cuidar la alimentación y hacer deporte son dos aspectos fundamentales para mantener un estilo de vida saludable. </t>
  </si>
  <si>
    <t>Diciembre</t>
  </si>
  <si>
    <t>Biología.</t>
  </si>
  <si>
    <t>Aprendizaje Basado en Competencias</t>
  </si>
  <si>
    <t>Unidades 3 y 4</t>
  </si>
  <si>
    <t xml:space="preserve">A. Comunicación. </t>
  </si>
  <si>
    <t>Selección de tres deportistas con necesidades alimenticias diferentes</t>
  </si>
  <si>
    <t xml:space="preserve">Bienestar y Salud. </t>
  </si>
  <si>
    <t>Aprendizaje Cooperativo</t>
  </si>
  <si>
    <t>Tablets Consejería</t>
  </si>
  <si>
    <t>- Autoconfianza. El error como instrumento de mejora y propuesta de reparación.</t>
  </si>
  <si>
    <t>1.1. Interpretar y analizar el sentido global y la información específica y explícita de textos orales, escritos y multimodales breves y sencillos sobre temas frecuentes y cotidianos, de relevancia personal y próximos a la experiencia del alumnado, propios de los ámbitos de las relaciones interpersonales, del aprendizaje, de los medios de comunicación y de la ficción, expresados de forma clara y en la lengua estándar a través de diversos soportes.</t>
  </si>
  <si>
    <t>Investigación sobre el número de calorías y grupos de alimentos recomendados para cada tipo.</t>
  </si>
  <si>
    <t>Magistral</t>
  </si>
  <si>
    <t>Materiales en Google Classroom</t>
  </si>
  <si>
    <t>- Estrategias básicas para la planificación, ejecución, control y reparación de la comprensión, la producción y la coproducción de textos orales, escritos y multimodales.</t>
  </si>
  <si>
    <t>1.2. Seleccionar, organizar y aplicar de forma guiada las estrategias y conocimientos más adecuados en situaciones comunicativas cotidianas para comprender el sentido general, la información esencial y los detalles más relevantes de los textos; interpretar elementos no verbales; y buscar y seleccionar información.</t>
  </si>
  <si>
    <t>Elaboración de un menú semanal acorde a cada tipo.</t>
  </si>
  <si>
    <t>Flipped Classroom</t>
  </si>
  <si>
    <t>- Conocimientos, destrezas y actitudes que permitan detectar y colaborar en actividades de mediación en situaciones cotidianas sencillas.</t>
  </si>
  <si>
    <t>2.1. Expresar oralmente textos breves, sencillos, estructurados, comprensibles y adecuados a la situación comunicativa sobre asuntos cotidianos y frecuentes, de relevancia para el alumnado, con el fin de describir, narrar e informar sobre temas concretos, en diferentes soportes, utilizando de forma guiada recursos verbales y no verbales, así como estrategias de planificación y control de la producción.</t>
  </si>
  <si>
    <t>Presentación de los menús diseñados al resto de la clase.</t>
  </si>
  <si>
    <t>- Funciones comunicativas básicas adecuadas al ámbito y al contexto comunicativo: saludar, despedirse, presentar y presentarse; describir personas, objetos y lugares; situar eventos en el tiempo; situar objetos, personas y lugares en el espacio; pedir e intercambiar información sobre cuestiones cotidianas; dar y pedir instrucciones y órdenes; ofrecer, aceptar y rechazar ayuda, proposiciones o sugerencias; expresar parcialmente el gusto o el interés y emociones básicas; narrar acontecimientos pasados, describir situaciones presentes y enunciar sucesos futuros; expresar la opinión, la posibilidad, la capacidad, la obligación y la prohibición.</t>
  </si>
  <si>
    <t>2.2. Organizar y redactar textos breves y comprensibles, con aceptable claridad, coherencia, cohesión y adecuación a la situación comunicativa propuesta, siguiendo pautas establecidas, a través de herramientas analógicas y digitales, sobre asuntos cotidianos y frecuentes de relevancia para el alumnado y próximos a su experiencia.</t>
  </si>
  <si>
    <t>- Modelos contextuales y géneros discursivos básicos en la comprensión, producción y coproducción de textos orales, escritos y multimodales, breves y sencillos, literarios y no literarios: características y reconocimiento del contexto (participantes y situación), expectativas generadas por el contexto; organización y estructuración según el género y la función textual.</t>
  </si>
  <si>
    <t>2.3. Seleccionar, organizar y aplicar de forma guiada conocimientos y estrategias para planificar, producir y revisar textos comprensibles, coherentes y adecuados a las intenciones comunicativas, a las características contextuales y a la tipología textual, usando con ayuda los recursos físicos o digitales más adecuados en función de la tarea y las necesidades de cada momento, teniendo en cuenta las personas a quienes va dirigido el texto.</t>
  </si>
  <si>
    <t>- Unidades lingüísticas básicas y significados asociados a dichas unidades tales como la expresión de la entidad y sus propiedades, cantidad y cualidad, el espacio y las relaciones espaciales, el tiempo y las relaciones temporales, la afirmación, la negación, la interrogación y la exclamación, relaciones lógicas básicas.</t>
  </si>
  <si>
    <t>3.1. Planificar y participar en situaciones interactivas breves y sencillas sobre temas cotidianos, de relevancia personal y próximos a la experiencia del alumnado, a través de diversos soportes, apoyándose en recursos tales como la repetición, el ritmo pausado o el lenguaje no verbal, y mostrando empatía y respeto por la cortesía lingüística y la etiqueta digital, así como por las diferentes necesidades, ideas, inquietudes, iniciativas y motivaciones de los interlocutores e interlocutoras.</t>
  </si>
  <si>
    <t>- Léxico de uso común y de interés para el alumnado relativo a identificación personal, relaciones interpersonales, lugares y entornos cercanos, ocio y tiempo libre, vida cotidiana, salud y actividad física, vivienda y hogar, clima y entorno natural, tecnologías de la información y la comunicación.</t>
  </si>
  <si>
    <t>3.2. Seleccionar, organizar y utilizar, de forma guiada y en entornos próximos, estrategias adecuadas para iniciar, mantener y terminar la comunicación; tomar y ceder la palabra; y solicitar y formular aclaraciones y explicaciones.</t>
  </si>
  <si>
    <t>- Patrones sonoros, acentuales, rítmicos y de entonación básicos, y significados e intenciones comunicativas generales asociadas a dichos patrones.</t>
  </si>
  <si>
    <t xml:space="preserve">4.1. Inferir y explicar textos, conceptos y comunicaciones breves y sencillas en situaciones en las que atender a la diversidad, mostrando respeto y empatía por interlocutores e interlocutoras y por las lenguas empleadas, e interés por participar en la solución de problemas de intercomprensión y de entendimiento en el entorno próximo, apoyándose en diversos recursos y soportes. </t>
  </si>
  <si>
    <t>- Convenciones ortográficas básicas y significados e intenciones comunicativas asociados a los formatos, patrones y elementos gráficos.</t>
  </si>
  <si>
    <t>4.2. Aplicar, de forma guiada, estrategias que ayuden a crear puentes y faciliten la comprensión y producción de información y la comunicación, adecuadas a las intenciones comunicativas, usando recursos y apoyos físicos o digitales en función de las necesidades de cada momento.</t>
  </si>
  <si>
    <t>- Convenciones y estrategias conversacionales básicas, en formato síncrono o asíncrono, para iniciar, mantener y terminar la comunicación, tomar y ceder la palabra, pedir y dar aclaraciones y explicaciones, reformular, comparar y contrastar, resumir, colaborar, debatir, etc.</t>
  </si>
  <si>
    <t>5.1. Comparar y contrastar las semejanzas y diferencias entre distintas lenguas reflexionando de manera progresivamente autónoma sobre su funcionamiento.</t>
  </si>
  <si>
    <t>- Recursos para el aprendizaje y estrategias básicas de búsqueda de información: diccionarios, libros de consulta, bibliotecas, recursos digitales e informáticos, etc.</t>
  </si>
  <si>
    <t>5.2. Utilizar y diferenciar los conocimientos y estrategias de mejora de la capacidad de comunicar y de aprender la lengua extranjera con apoyo de otros participantes y de soportes analógicos y digitales.</t>
  </si>
  <si>
    <t>- Identificación de la autoría de las fuentes consultadas y los contenidos utilizados.</t>
  </si>
  <si>
    <t>5.3. Identificar y registrar, siguiendo modelos, los progresos y dificultades de aprendizaje de la lengua extranjera, seleccionando de forma guiada las estrategias más eficaces para superar esas dificultades y progresar en el aprendizaje, realizando actividades de autoevaluación y coevaluación, como las propuestas en el Portfolio Europeo de las Lenguas (PEL) o en un diario de aprendizaje, haciendo esos progresos y dificultades explícitos y compartiéndolos.</t>
  </si>
  <si>
    <t>- Herramientas analógicas y digitales básicas para la comprensión, producción y coproducción oral, escrita y multimodal; y plataformas virtuales de interacción, cooperación y colaboración educativa (aulas virtuales, videoconferencias, herramientas digitales colaborativas, etc.) para el aprendizaje, la comunicación y el desarrollo de proyectos con hablantes o estudiantes de la lengua extranjera.</t>
  </si>
  <si>
    <t>6.1. Actuar de forma empática y respetuosa en situaciones interculturales construyendo vínculos entre las diferentes lenguas y culturas y rechazando cualquier tipo de discriminación, prejuicio y estereotipo en contextos comunicativos cotidianos.</t>
  </si>
  <si>
    <t xml:space="preserve">B. Plurilingüismo. </t>
  </si>
  <si>
    <t>6.2. Aceptar y adecuarse a la diversidad lingüística, cultural y artística propia de países donde se habla la lengua extranjera, reconociéndola como fuente de enriquecimiento personal y mostrando interés por compartir elementos culturales y lingüísticos que fomenten la sostenibilidad y la democracia.</t>
  </si>
  <si>
    <t xml:space="preserve">- Estrategias y técnicas para responder eficazmente a una necesidad comunicativa básica y concreta de forma comprensible, a pesar de las limitaciones derivadas del nivel de competencia en la lengua extranjera y en las demás lenguas del repertorio lingüístico propio. </t>
  </si>
  <si>
    <t>6.3. Aplicar, de forma guiada, estrategias para explicar y apreciar la diversidad lingüística, cultural y artística, atendiendo a valores ecosociales y democráticos y respetando los principios de justicia, equidad e igualdad.</t>
  </si>
  <si>
    <t>- Estrategias básicas para identificar, organizar, retener, recuperar y utilizar creativamente unidades lingüísticas (léxico, morfosintaxis, patrones sonoros, etc.) a partir de la comparación de las lenguas y variedades que conforman el repertorio lingüístico personal.</t>
  </si>
  <si>
    <t>- Estrategias y herramientas básicas de autoevaluación y coevaluación, analógicas y digitales, individuales y cooperativas.</t>
  </si>
  <si>
    <t>- Léxico y expresiones de uso común para comprender enunciados sobre la comunicación, la lengua, el aprendizaje y las herramientas de comunicación y aprendizaje (metalenguaje).</t>
  </si>
  <si>
    <t>- Comparación básica entre lenguas a partir de elementos de la lengua extranjera y otras lenguas: origen y parentescos.</t>
  </si>
  <si>
    <t>C. Interculturalidad.</t>
  </si>
  <si>
    <t>- La lengua extranjera como medio de comunicación interpersonal e internacional, como fuente de información, y como herramienta para el enriquecimiento personal.</t>
  </si>
  <si>
    <t>- Interés e iniciativa en la realización de intercambios comunicativos a través de diferentes medios con hablantes o estudiantes de la lengua extranjera.</t>
  </si>
  <si>
    <t>- Aspectos socioculturales y sociolingüísticos básicos relativos a la vida cotidiana, las condiciones de vida y las relaciones interpersonales; convenciones sociales básicas; lenguaje no verbal, cortesía lingüística y etiqueta digital; cultura, costumbres y valores propios de países donde se habla la lengua extranjera.</t>
  </si>
  <si>
    <t>- Estrategias básicas para entender y apreciar la diversidad lingüística, cultural y artística, atendiendo a valores ecosociales y democráticos.</t>
  </si>
  <si>
    <t>- Estrategias básicas de detección y actuación ante usos discriminatorios del lenguaje verbal y no verbal.</t>
  </si>
  <si>
    <t>Conozco países, valoro culturas</t>
  </si>
  <si>
    <t xml:space="preserve">¿Has considerado alguna vez la posibilidad de trabajar como voluntario en un campamento durante el verano? ¿Qué tipo de actividades se suelen realizar en estos campamentos de trabajo? </t>
  </si>
  <si>
    <t>Abril</t>
  </si>
  <si>
    <t>Ciencias Sociales</t>
  </si>
  <si>
    <t>Elaboración de un mapamundi identificando y etiquetando los países francófonos.</t>
  </si>
  <si>
    <t>Digitalización.</t>
  </si>
  <si>
    <t>Cartulina para el mapa</t>
  </si>
  <si>
    <t>Asignación de un país a cada grupo de alumnos.</t>
  </si>
  <si>
    <t>Lenguas extranjeras.</t>
  </si>
  <si>
    <t>Unidades 5-6 del libro</t>
  </si>
  <si>
    <t>Investigación sobre la geografía, cultura y posibles desafíos sociales con los que se podría colaborar.</t>
  </si>
  <si>
    <t>Elaboración de una tormenta de ideas sobre actividades que podrían realizar en el campamento del país asignado o seleccionado.</t>
  </si>
  <si>
    <t>Preparación de un plan de trabajo con las actividades que van a realizar y cómo se van a desempeñar.</t>
  </si>
  <si>
    <t>Investigación en la documentación y acciones necesarias para viajar al país de destino.</t>
  </si>
  <si>
    <t>Elaboración de una presentación para exponer las actividades que van a realizar y los requisitos para viajar al país de destino.</t>
  </si>
  <si>
    <t>Materiales y recursos didácticos:</t>
  </si>
  <si>
    <t>Digital</t>
  </si>
  <si>
    <t>Finalidad</t>
  </si>
  <si>
    <t>Temporalización</t>
  </si>
  <si>
    <t>Observaciones</t>
  </si>
  <si>
    <t>1. Plataforma digital educativa</t>
  </si>
  <si>
    <t xml:space="preserve">Sí </t>
  </si>
  <si>
    <t>Presentar los contenidos y realizar tareas de revisión, ampliación, repaso y refuerzo.</t>
  </si>
  <si>
    <t>Todo el curso</t>
  </si>
  <si>
    <t>Contiene resúmenes del contenido básico</t>
  </si>
  <si>
    <t>Contiene vocabulario en contexto.</t>
  </si>
  <si>
    <t>Contiene ejercicios para el trabajo individual y sistematización de contenidos.</t>
  </si>
  <si>
    <t>Contiene ejercicios para el trabajo en grupo y sistematización de contenidos.</t>
  </si>
  <si>
    <t>2. Correo electrónico</t>
  </si>
  <si>
    <t>Sí</t>
  </si>
  <si>
    <t>Comunicarse con el profesor.</t>
  </si>
  <si>
    <t>3. Livre de l'élève</t>
  </si>
  <si>
    <t>Sí y no</t>
  </si>
  <si>
    <t>Presentar los contenidos.</t>
  </si>
  <si>
    <t>Se compone de 6 unidades precedidas de una unidad 0 de diagnóstico.</t>
  </si>
  <si>
    <t xml:space="preserve">Sensibilizar hacia los nuevos contenidos </t>
  </si>
  <si>
    <t>Contiene resúmenes del contenido básico.</t>
  </si>
  <si>
    <t>Adquirir nuevos contenidos.</t>
  </si>
  <si>
    <t>Contiene evaluaciones por competencias.</t>
  </si>
  <si>
    <t>Reactivar contenidos.</t>
  </si>
  <si>
    <t>Contiene transcripción de todos los documentos grabados.</t>
  </si>
  <si>
    <t>4. Cahier d'exercices</t>
  </si>
  <si>
    <t>Revisar y reforzar contenidos y ejecutar tareas.</t>
  </si>
  <si>
    <t>Contiene resúmenes del contenido básico: 6 mapas mentales.</t>
  </si>
  <si>
    <t>Adquirir nuevos contenidos</t>
  </si>
  <si>
    <t>Contiene fichas destinadas a la autoevaluación de contenidos.</t>
  </si>
  <si>
    <t>Reactivar contenidos</t>
  </si>
  <si>
    <t>Contiene fichas destinadas a la explotación de los vídeos.</t>
  </si>
  <si>
    <t>5. Mi diario</t>
  </si>
  <si>
    <t>No</t>
  </si>
  <si>
    <t>Organizar las tareas</t>
  </si>
  <si>
    <t>Contiene una agenda para anotar sus tareas.</t>
  </si>
  <si>
    <t>Contiene un portfolio en el que ir registrando sus habilidades y progresos.</t>
  </si>
  <si>
    <t>6. Libro del profesor</t>
  </si>
  <si>
    <t>Facilitar la preparación de las clases.</t>
  </si>
  <si>
    <t>7. Materiales diversos para la evaluación</t>
  </si>
  <si>
    <t>Optimizar la implementación de las funciones de evaluación como se requiere en el MCER.</t>
  </si>
  <si>
    <t>Contiene una sere de fichas para personalizar el aprendizaje.</t>
  </si>
  <si>
    <t>Contiene pruebas de autoevaluación.</t>
  </si>
  <si>
    <t>8. Materiales digitales diversos</t>
  </si>
  <si>
    <t>Optimizar los aprendizajes.</t>
  </si>
  <si>
    <t>Contiene la solución interactiva y las soluciones animadas de algunas actividades del libro del alumno y del cuaderno de actividades</t>
  </si>
  <si>
    <t>Contiene un generador de juegos.</t>
  </si>
  <si>
    <t>Contiene un banco de flashcards.</t>
  </si>
  <si>
    <t>Contiene vídeos y canciones (con o sin karaoke) de cada unidad.</t>
  </si>
  <si>
    <t>9. La página web de Club Parachute.</t>
  </si>
  <si>
    <t>Contiene la reunión de todos los recursos para descragar.</t>
  </si>
  <si>
    <t>10. La videoteca SANTILLANA FRANÇAIS - TV5MONDE</t>
  </si>
  <si>
    <t>Ilustrar las dimensiones interculturales y plurilingüísticas presentadas por el MCER.</t>
  </si>
  <si>
    <t>Contiene  vídeos asociados a los contenidos con actividades interactivas autocorregibles, para hacer libremente o por recomendación del profesor.</t>
  </si>
  <si>
    <t>11. Juegos</t>
  </si>
  <si>
    <t>Aprender de forma lúdica.</t>
  </si>
  <si>
    <t>Contiene juegos para revisar el léxico, los mecanismos lingüísticos, el aprendizaje y la revisión de la conjugación verbal.</t>
  </si>
  <si>
    <t>12. Colección EVASION</t>
  </si>
  <si>
    <t>Iniciar a la lectura de obras literarias en la lengua extranjera.</t>
  </si>
  <si>
    <t>Contiene una pequeña muestra de libros de lectura adaptados a los diversos niveles e intereses del alumnado.</t>
  </si>
  <si>
    <t>13. Diccionarios bilingües</t>
  </si>
  <si>
    <t>Facilitar la comprensión y el uso del léxico.</t>
  </si>
  <si>
    <t>Procedimiento Evaluación</t>
  </si>
  <si>
    <t>La evaluación se basa en una calificación sobre 10 puntos que son una consecuencia directa del porcentaje asignado a los criterios de evaluación. La evaluación se basa también en una rúbrica que incluya los subcriterios. La valoración del grado de consecución de cada uno de los subcriterios se realizará según la siguiente tabla.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</si>
  <si>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Criterios de calificación</t>
  </si>
  <si>
    <t>Insuficiente:</t>
  </si>
  <si>
    <t>De 0 a 5 puntos.</t>
  </si>
  <si>
    <t>Suficiente:</t>
  </si>
  <si>
    <t>5 puntos.</t>
  </si>
  <si>
    <t>Bien:</t>
  </si>
  <si>
    <t>6 puntos.</t>
  </si>
  <si>
    <t>Notable:</t>
  </si>
  <si>
    <t>7 y 8 puntos.</t>
  </si>
  <si>
    <t>Sobresaliente:</t>
  </si>
  <si>
    <t>9 y 10 puntos.</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</si>
  <si>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</si>
  <si>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criterios, y por lo tanto las competencias específicas, que se exigen en esta asignatura. En caso de que las compentencias no alcanzadas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</si>
  <si>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</si>
  <si>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</si>
  <si>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</si>
  <si>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</si>
  <si>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Valoración de indicadores de subcriterio</t>
  </si>
  <si>
    <t>No iniciado (0%):</t>
  </si>
  <si>
    <t>No desarrolla el subcriterio</t>
  </si>
  <si>
    <t>No conseguido (25%):</t>
  </si>
  <si>
    <t>No alcanza el subcriterio parcialmente o en alguna situación concreta, de forma guiada, siguiendo pautas establecidas tanto en su expresión oral como escrita, pero lo intenta e inicia los ejercicios de la prueba.</t>
  </si>
  <si>
    <t>En proceso (&gt;50%&lt;70%):</t>
  </si>
  <si>
    <t xml:space="preserve">Alcanza el subcriterio parcialmente o en alguna situación concreta, de forma guiada, siguiendo pautas establecidas tanto en su expresión oral como escrita. </t>
  </si>
  <si>
    <t>Conseguido (&gt;70%&lt;80%)</t>
  </si>
  <si>
    <t>Alcanza el subcriterio de forma autónoma alguinas veces y guiadas otras. Redacta con claridad y orden. Se adapta rergularmente a la situación comunicativa propuesta. Se expresa oralmente de forma autónoma o dejándose guiar.</t>
  </si>
  <si>
    <t>Altamente conseguido (90% y 100%)</t>
  </si>
  <si>
    <t xml:space="preserve">Alcanza el subcriterio con mucha frecuencia,  de forma aútonoma, redactando con claridad, coherencia, cohesión y adecuándose a la situación comunicativa propuesta; expresando oralmente de forma autónoma textos breves bien estructurados. </t>
  </si>
  <si>
    <t>Necesidades específicas de apoyo educativo</t>
  </si>
  <si>
    <t>ADAPTACIÓN METODOLÓGICA</t>
  </si>
  <si>
    <t>Aumento de tiempo en pruebas escritas (comprensión  y expresión)</t>
  </si>
  <si>
    <t>Aumento de tiempo en pruebas de expresión oral.</t>
  </si>
  <si>
    <t>Aumento del tiempo de audición (comprensión oral)</t>
  </si>
  <si>
    <t>División de cuestiones largas o complejas.</t>
  </si>
  <si>
    <t>Subrayado o empleo de la negrita destacando palabras claves del enunciado de un ejercicio.</t>
  </si>
  <si>
    <t>Reubicación del alumno dentro del aula.</t>
  </si>
  <si>
    <t xml:space="preserve">Aporte del significado de alguna palabra especialmente compleja o con la que el alumno se encuentre poco familiarizado. </t>
  </si>
  <si>
    <t>Tipo</t>
  </si>
  <si>
    <t>Objetivos</t>
  </si>
  <si>
    <t>Vinculación con la programación</t>
  </si>
  <si>
    <t xml:space="preserve">Se desarrollarán actividades extraescolares y/ o complementarias en función de la oferta que llegue al centro como es el caso de las sesiones de cine o de teatro en la lengua de estudio. </t>
  </si>
  <si>
    <t xml:space="preserve">Se propone, con carácter bianual o trianual, que el destino del viaje de finde curso sea una localidad francesa. </t>
  </si>
  <si>
    <t>Curso pendiente</t>
  </si>
  <si>
    <t>Plan de trabajo</t>
  </si>
  <si>
    <t>Condiciones para la superación</t>
  </si>
  <si>
    <t>Actividades entregables</t>
  </si>
  <si>
    <t>Prueba escrita</t>
  </si>
  <si>
    <t>1º ESO</t>
  </si>
  <si>
    <t xml:space="preserve">Se basa en el trabajo y estudio de aquellos contenidos que no se alcanzaron a lo largo del curso 2024/25. En algunos aspectos se reforzarán dichos contenidos y en otros se tratará de ampliar los que ya domina. El alumno debe realizar TODAS las actividades propuestas y pautadas que se han organizado según los bloques establecidos en el apartado anterior. Estas actividades se explicitan en varios documentos que el alumno recibirá, a lo largo de los tres trimestres escolares, en formato papel (cuadernillo). El alumno realizará los ejercicios en propio cuaderno de “Refuerzo de Francés, Segunda Lengua Extranjera" , en otro cuaderno o en folios bien organizados, para ser corregidas por su profesora y devueltas al alumno.
Se valorará positivamente la ejecución de la totalidad de las actividades, así como la presentación limpia y ordenada de las mismas. 
El programa se considerará superado cuando: 
A) El alumno haya realizado todas las actividades propuestas. 
B) El alumno haya presentado las actividades en la forma y plazos establecidos. 
</t>
  </si>
  <si>
    <t xml:space="preserve">SITUACIÓN A: Entrega las tareas en el tiempo y forma que se especifica en este documento. 
SITUACIÓN B: Tareas sin entregar. En este caso no se supera el programa. Queda pendiente para el curso siguiente.
</t>
  </si>
  <si>
    <t xml:space="preserve">Se detallan en cada uno de los temas del cuadernillo de actividades. Comprenden las cuatro competencias básicas: Comprensión oral y comprensión escrita; expresión escrita y actividades con el vocabulario y los mecanismos de comunicación. </t>
  </si>
  <si>
    <t>No aplica</t>
  </si>
  <si>
    <t>Tareas de repaso y de refuerzo de los contenidos a superar.</t>
  </si>
  <si>
    <t>Propuestas de mejora extraídas de la memoria del curso pasado</t>
  </si>
  <si>
    <t>Propuesta</t>
  </si>
  <si>
    <t>Aplicación</t>
  </si>
  <si>
    <t>Revisar y reforzar de forma ágil los contenidos adquiridos a  lo largo del curso anterior.</t>
  </si>
  <si>
    <t>Evaluación inicial</t>
  </si>
  <si>
    <t>Equilibrar mejor las competencias oral y escrita desarrollando de forma más intensa la segunda con la producción de textos breves a partir de un modelo dado.  </t>
  </si>
  <si>
    <t>A lo largo de todo el curso.</t>
  </si>
  <si>
    <t>Hacer reflexionar a los alumnos acerca de la importancia del aprendizaje de lenguas extranjeras de cara a su orientación personal, profesional, laboral y cultural. </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</si>
  <si>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</si>
  <si>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</si>
  <si>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</si>
  <si>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</si>
  <si>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</si>
  <si>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</si>
  <si>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</si>
  <si>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</si>
  <si>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</si>
  <si>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</si>
  <si>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</si>
  <si>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</si>
  <si>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</si>
  <si>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</si>
  <si>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</si>
  <si>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</si>
  <si>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</si>
  <si>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</si>
  <si>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</si>
  <si>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</si>
  <si>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</si>
  <si>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</si>
  <si>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</si>
  <si>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</si>
  <si>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</si>
  <si>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Objetivos del centro</t>
  </si>
  <si>
    <t>Prueba de comprensión oral.</t>
  </si>
  <si>
    <t>ABP</t>
  </si>
  <si>
    <t>Prueba de comprensión escrita.</t>
  </si>
  <si>
    <t>Prueba de expresión oral.</t>
  </si>
  <si>
    <t>Prueba de expresión escrita.</t>
  </si>
  <si>
    <t>Design Thinking</t>
  </si>
  <si>
    <t xml:space="preserve">Test de estructuras sintáctico-discursivas, léxico y mecanismos de producción. </t>
  </si>
  <si>
    <t>Aprendizaje basado en problemas</t>
  </si>
  <si>
    <t>Trabajo individual</t>
  </si>
  <si>
    <t>Trabajo equipo</t>
  </si>
  <si>
    <t>Presentación</t>
  </si>
  <si>
    <t>Observación</t>
  </si>
  <si>
    <t>Autoevaluación - Portfolio</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</si>
</sst>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0_-;\-* #,##0_-;_-* &quot;-&quot;_-;_-@_-"/>
    <numFmt numFmtId="43" formatCode="_-* #,##0.00_-;\-* #,##0.00_-;_-* &quot;-&quot;??_-;_-@_-"/>
    <numFmt numFmtId="176" formatCode="_-* #,##0.00\ &quot;€&quot;_-;\-* #,##0.00\ &quot;€&quot;_-;_-* \-??\ &quot;€&quot;_-;_-@_-"/>
    <numFmt numFmtId="177" formatCode="_-* #,##0\ &quot;€&quot;_-;\-* #,##0\ &quot;€&quot;_-;_-* &quot;-&quot;\ &quot;€&quot;_-;_-@_-"/>
    <numFmt numFmtId="178" formatCode="00"/>
    <numFmt numFmtId="179" formatCode="0.0%"/>
  </numFmts>
  <fonts count="34">
    <font>
      <sz val="11"/>
      <color theme="1"/>
      <name val="Calibri"/>
      <charset val="134"/>
      <scheme val="minor"/>
    </font>
    <font>
      <b/>
      <sz val="11"/>
      <color theme="0"/>
      <name val="Calibri"/>
      <charset val="134"/>
      <scheme val="minor"/>
    </font>
    <font>
      <sz val="11"/>
      <color rgb="FF000000"/>
      <name val="Calibri"/>
      <charset val="134"/>
      <scheme val="minor"/>
    </font>
    <font>
      <b/>
      <sz val="11"/>
      <color theme="1"/>
      <name val="Calibri"/>
      <charset val="134"/>
      <scheme val="minor"/>
    </font>
    <font>
      <sz val="10"/>
      <color theme="1"/>
      <name val="Calibri"/>
      <charset val="134"/>
      <scheme val="minor"/>
    </font>
    <font>
      <b/>
      <sz val="10"/>
      <color theme="1"/>
      <name val="Calibri"/>
      <charset val="134"/>
      <scheme val="minor"/>
    </font>
    <font>
      <sz val="11"/>
      <name val="Calibri"/>
      <charset val="134"/>
      <scheme val="minor"/>
    </font>
    <font>
      <sz val="11"/>
      <color theme="1"/>
      <name val="Calibri"/>
      <charset val="134"/>
    </font>
    <font>
      <sz val="10"/>
      <color theme="1"/>
      <name val="Calibri"/>
      <charset val="134"/>
    </font>
    <font>
      <sz val="11"/>
      <color rgb="FF000000"/>
      <name val="Calibri"/>
      <charset val="134"/>
    </font>
    <font>
      <sz val="10"/>
      <color theme="1"/>
      <name val="Symbol"/>
      <charset val="2"/>
    </font>
    <font>
      <sz val="11"/>
      <color theme="1"/>
      <name val="Segoe UI"/>
      <charset val="134"/>
    </font>
    <font>
      <sz val="7"/>
      <color theme="1"/>
      <name val="Segoe UI"/>
      <charset val="134"/>
    </font>
    <font>
      <sz val="14"/>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7"/>
      <color theme="1"/>
      <name val="Times New Roman"/>
      <charset val="134"/>
    </font>
  </fonts>
  <fills count="36">
    <fill>
      <patternFill patternType="none"/>
    </fill>
    <fill>
      <patternFill patternType="gray125"/>
    </fill>
    <fill>
      <patternFill patternType="solid">
        <fgColor theme="4"/>
        <bgColor indexed="64"/>
      </patternFill>
    </fill>
    <fill>
      <patternFill patternType="solid">
        <fgColor theme="4" tint="0.799981688894314"/>
        <bgColor indexed="64"/>
      </patternFill>
    </fill>
    <fill>
      <patternFill patternType="solid">
        <fgColor theme="0" tint="-0.149998474074526"/>
        <bgColor indexed="64"/>
      </patternFill>
    </fill>
    <fill>
      <patternFill patternType="solid">
        <fgColor theme="4" tint="0.799981688894314"/>
        <bgColor theme="4" tint="0.799981688894314"/>
      </patternFill>
    </fill>
    <fill>
      <patternFill patternType="solid">
        <fgColor theme="4"/>
        <bgColor theme="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style="thin">
        <color theme="4" tint="0.399975585192419"/>
      </top>
      <bottom style="thin">
        <color theme="4" tint="0.399975585192419"/>
      </bottom>
      <diagonal/>
    </border>
    <border>
      <left/>
      <right/>
      <top/>
      <bottom style="thin">
        <color theme="4" tint="0.399975585192419"/>
      </bottom>
      <diagonal/>
    </border>
    <border>
      <left/>
      <right style="thin">
        <color theme="4" tint="0.399975585192419"/>
      </right>
      <top style="thin">
        <color theme="4" tint="0.399975585192419"/>
      </top>
      <bottom style="thin">
        <color theme="4" tint="0.399975585192419"/>
      </bottom>
      <diagonal/>
    </border>
    <border>
      <left/>
      <right/>
      <top style="thin">
        <color theme="4"/>
      </top>
      <bottom/>
      <diagonal/>
    </border>
    <border>
      <left/>
      <right style="thin">
        <color theme="4" tint="0.399975585192419"/>
      </right>
      <top/>
      <bottom style="thin">
        <color theme="4" tint="0.399975585192419"/>
      </bottom>
      <diagonal/>
    </border>
    <border>
      <left style="thin">
        <color theme="4"/>
      </left>
      <right style="thin">
        <color theme="4"/>
      </right>
      <top/>
      <bottom style="thin">
        <color theme="4"/>
      </bottom>
      <diagonal/>
    </border>
    <border>
      <left/>
      <right style="thin">
        <color theme="4"/>
      </right>
      <top style="thin">
        <color theme="4"/>
      </top>
      <bottom/>
      <diagonal/>
    </border>
    <border>
      <left style="thin">
        <color theme="4"/>
      </left>
      <right style="thin">
        <color theme="4"/>
      </right>
      <top style="thin">
        <color theme="4"/>
      </top>
      <bottom style="thin">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176" fontId="0" fillId="0" borderId="0" applyFont="0" applyFill="0" applyBorder="0" applyAlignment="0" applyProtection="0">
      <alignment vertical="center"/>
    </xf>
    <xf numFmtId="9" fontId="0" fillId="0" borderId="0" applyFont="0" applyFill="0" applyBorder="0" applyAlignment="0" applyProtection="0"/>
    <xf numFmtId="41" fontId="0" fillId="0" borderId="0" applyFont="0" applyFill="0" applyBorder="0" applyAlignment="0" applyProtection="0">
      <alignment vertical="center"/>
    </xf>
    <xf numFmtId="177"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7" borderId="20"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1" applyNumberFormat="0" applyFill="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1" fillId="0" borderId="0" applyNumberFormat="0" applyFill="0" applyBorder="0" applyAlignment="0" applyProtection="0">
      <alignment vertical="center"/>
    </xf>
    <xf numFmtId="0" fontId="22" fillId="8" borderId="23" applyNumberFormat="0" applyAlignment="0" applyProtection="0">
      <alignment vertical="center"/>
    </xf>
    <xf numFmtId="0" fontId="23" fillId="9" borderId="24" applyNumberFormat="0" applyAlignment="0" applyProtection="0">
      <alignment vertical="center"/>
    </xf>
    <xf numFmtId="0" fontId="24" fillId="9" borderId="23" applyNumberFormat="0" applyAlignment="0" applyProtection="0">
      <alignment vertical="center"/>
    </xf>
    <xf numFmtId="0" fontId="25" fillId="10" borderId="25" applyNumberFormat="0" applyAlignment="0" applyProtection="0">
      <alignment vertical="center"/>
    </xf>
    <xf numFmtId="0" fontId="26" fillId="0" borderId="26" applyNumberFormat="0" applyFill="0" applyAlignment="0" applyProtection="0">
      <alignment vertical="center"/>
    </xf>
    <xf numFmtId="0" fontId="27" fillId="0" borderId="27" applyNumberFormat="0" applyFill="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30" fillId="13" borderId="0" applyNumberFormat="0" applyBorder="0" applyAlignment="0" applyProtection="0">
      <alignment vertical="center"/>
    </xf>
    <xf numFmtId="0" fontId="31" fillId="2" borderId="0" applyNumberFormat="0" applyBorder="0" applyAlignment="0" applyProtection="0">
      <alignment vertical="center"/>
    </xf>
    <xf numFmtId="0" fontId="32" fillId="3" borderId="0" applyNumberFormat="0" applyBorder="0" applyAlignment="0" applyProtection="0">
      <alignment vertical="center"/>
    </xf>
    <xf numFmtId="0" fontId="32"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2" fillId="33" borderId="0" applyNumberFormat="0" applyBorder="0" applyAlignment="0" applyProtection="0">
      <alignment vertical="center"/>
    </xf>
    <xf numFmtId="0" fontId="32" fillId="34" borderId="0" applyNumberFormat="0" applyBorder="0" applyAlignment="0" applyProtection="0">
      <alignment vertical="center"/>
    </xf>
    <xf numFmtId="0" fontId="31" fillId="35" borderId="0" applyNumberFormat="0" applyBorder="0" applyAlignment="0" applyProtection="0">
      <alignment vertical="center"/>
    </xf>
  </cellStyleXfs>
  <cellXfs count="160">
    <xf numFmtId="0" fontId="0" fillId="0" borderId="0" xfId="0"/>
    <xf numFmtId="0" fontId="0" fillId="2" borderId="0" xfId="0" applyFill="1"/>
    <xf numFmtId="0" fontId="0" fillId="0" borderId="0" xfId="0" applyAlignment="1">
      <alignment wrapText="1"/>
    </xf>
    <xf numFmtId="0" fontId="1" fillId="2" borderId="0" xfId="0" applyFont="1" applyFill="1" applyAlignment="1">
      <alignment horizontal="center"/>
    </xf>
    <xf numFmtId="0" fontId="0" fillId="3" borderId="0" xfId="0" applyFill="1" applyAlignment="1">
      <alignment vertical="top" wrapText="1"/>
    </xf>
    <xf numFmtId="0" fontId="0" fillId="3" borderId="0" xfId="0" applyFill="1" applyAlignment="1">
      <alignment horizontal="left" vertical="top" wrapText="1"/>
    </xf>
    <xf numFmtId="0" fontId="2" fillId="0" borderId="0" xfId="0" applyFont="1" applyAlignment="1">
      <alignment horizontal="justify"/>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left" vertical="top" wrapText="1"/>
    </xf>
    <xf numFmtId="0" fontId="0" fillId="0" borderId="0" xfId="0" applyFont="1" applyAlignment="1">
      <alignment horizontal="left" vertical="top" wrapText="1"/>
    </xf>
    <xf numFmtId="0" fontId="1" fillId="2" borderId="0" xfId="0" applyFont="1" applyFill="1"/>
    <xf numFmtId="0" fontId="0" fillId="0" borderId="0" xfId="0" applyAlignment="1">
      <alignment horizontal="center" vertical="center"/>
    </xf>
    <xf numFmtId="0" fontId="0" fillId="0" borderId="0" xfId="0" applyAlignment="1">
      <alignment horizontal="center"/>
    </xf>
    <xf numFmtId="0" fontId="0" fillId="4" borderId="0" xfId="0" applyFill="1" applyAlignment="1">
      <alignment horizontal="center" vertical="center" wrapText="1"/>
    </xf>
    <xf numFmtId="0" fontId="0" fillId="4" borderId="0" xfId="0" applyFill="1" applyAlignment="1">
      <alignment wrapText="1"/>
    </xf>
    <xf numFmtId="0" fontId="0" fillId="4" borderId="0" xfId="0" applyFill="1" applyAlignment="1">
      <alignment horizontal="center"/>
    </xf>
    <xf numFmtId="0" fontId="0" fillId="4" borderId="0" xfId="0" applyFill="1"/>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xf>
    <xf numFmtId="0" fontId="0" fillId="0" borderId="0" xfId="0" applyAlignment="1">
      <alignment vertical="center"/>
    </xf>
    <xf numFmtId="0" fontId="0" fillId="0" borderId="0" xfId="0" applyFill="1"/>
    <xf numFmtId="0" fontId="0" fillId="0" borderId="0" xfId="0" applyFill="1" applyAlignment="1">
      <alignment horizontal="left" vertical="top"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4" xfId="0" applyBorder="1" applyAlignment="1">
      <alignment vertical="top"/>
    </xf>
    <xf numFmtId="0" fontId="0" fillId="0" borderId="7" xfId="0" applyBorder="1" applyAlignment="1">
      <alignmen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xf>
    <xf numFmtId="0" fontId="0" fillId="0" borderId="4" xfId="0" applyBorder="1" applyAlignment="1">
      <alignment horizontal="justify" vertical="top" wrapText="1"/>
    </xf>
    <xf numFmtId="0" fontId="0" fillId="0" borderId="5" xfId="0" applyBorder="1" applyAlignment="1">
      <alignment horizontal="justify" vertical="top"/>
    </xf>
    <xf numFmtId="0" fontId="0" fillId="0" borderId="6" xfId="0" applyBorder="1" applyAlignment="1">
      <alignment horizontal="justify" vertical="top"/>
    </xf>
    <xf numFmtId="0" fontId="1" fillId="2" borderId="10" xfId="0" applyFont="1" applyFill="1" applyBorder="1" applyAlignment="1">
      <alignment horizontal="center" wrapText="1"/>
    </xf>
    <xf numFmtId="0" fontId="1" fillId="2" borderId="0" xfId="0" applyFont="1" applyFill="1" applyAlignment="1">
      <alignment horizontal="center" wrapText="1"/>
    </xf>
    <xf numFmtId="0" fontId="1" fillId="2" borderId="11" xfId="0" applyFont="1" applyFill="1" applyBorder="1" applyAlignment="1">
      <alignment horizontal="center" wrapText="1"/>
    </xf>
    <xf numFmtId="0" fontId="0" fillId="0" borderId="10" xfId="0" applyBorder="1" applyAlignment="1">
      <alignment horizontal="left"/>
    </xf>
    <xf numFmtId="0" fontId="0" fillId="0" borderId="0" xfId="0" applyAlignment="1">
      <alignment horizontal="left"/>
    </xf>
    <xf numFmtId="0" fontId="0" fillId="0" borderId="11" xfId="0" applyBorder="1" applyAlignment="1">
      <alignment horizontal="left"/>
    </xf>
    <xf numFmtId="0" fontId="0" fillId="0" borderId="1" xfId="0" applyBorder="1" applyAlignment="1">
      <alignment horizontal="left" vertical="top"/>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0" fillId="0" borderId="0" xfId="0" applyFont="1" applyFill="1" applyAlignment="1">
      <alignment vertical="center" wrapText="1"/>
    </xf>
    <xf numFmtId="0" fontId="3"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0" fillId="0" borderId="0" xfId="0" applyBorder="1" applyAlignment="1">
      <alignment horizontal="center" vertical="center" wrapText="1"/>
    </xf>
    <xf numFmtId="0" fontId="3" fillId="0" borderId="0" xfId="0" applyFont="1" applyFill="1" applyAlignment="1">
      <alignment vertical="center" wrapText="1"/>
    </xf>
    <xf numFmtId="0" fontId="0" fillId="0" borderId="0" xfId="0" applyAlignment="1">
      <alignment horizontal="justify" vertical="top"/>
    </xf>
    <xf numFmtId="0" fontId="0" fillId="0" borderId="0" xfId="0" applyBorder="1" applyAlignment="1">
      <alignment vertical="center" wrapText="1"/>
    </xf>
    <xf numFmtId="0" fontId="0" fillId="0" borderId="0" xfId="0" applyAlignment="1">
      <alignment vertical="top"/>
    </xf>
    <xf numFmtId="0" fontId="0" fillId="0" borderId="0" xfId="0" applyFont="1" applyFill="1" applyBorder="1" applyAlignment="1">
      <alignment vertical="center" wrapText="1"/>
    </xf>
    <xf numFmtId="0" fontId="0" fillId="0" borderId="0" xfId="0" applyAlignment="1">
      <alignment horizontal="left" vertical="top"/>
    </xf>
    <xf numFmtId="0" fontId="0" fillId="0" borderId="0" xfId="0" applyAlignment="1">
      <alignment horizontal="justify"/>
    </xf>
    <xf numFmtId="0" fontId="0" fillId="0" borderId="0" xfId="0" applyFont="1" applyAlignment="1">
      <alignment vertical="center" wrapText="1"/>
    </xf>
    <xf numFmtId="0" fontId="0" fillId="0" borderId="0" xfId="0" applyFont="1" applyBorder="1" applyAlignment="1">
      <alignment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4" fillId="0" borderId="0" xfId="0" applyFont="1" applyAlignment="1">
      <alignment horizontal="justify"/>
    </xf>
    <xf numFmtId="0" fontId="4" fillId="0" borderId="0" xfId="0" applyFont="1"/>
    <xf numFmtId="0" fontId="5" fillId="0" borderId="0" xfId="0" applyFont="1" applyAlignment="1">
      <alignment horizontal="left" vertical="top"/>
    </xf>
    <xf numFmtId="0" fontId="0" fillId="0" borderId="0" xfId="0" applyNumberFormat="1" applyFont="1" applyBorder="1" applyAlignment="1">
      <alignment vertical="center" wrapText="1"/>
    </xf>
    <xf numFmtId="0" fontId="4" fillId="0" borderId="0" xfId="0" applyFont="1" applyAlignment="1">
      <alignment horizontal="left" vertical="top" wrapText="1"/>
    </xf>
    <xf numFmtId="0" fontId="0" fillId="0" borderId="0" xfId="0" applyNumberFormat="1" applyFont="1" applyAlignment="1">
      <alignment horizontal="left" vertical="top" wrapText="1"/>
    </xf>
    <xf numFmtId="0" fontId="4" fillId="0" borderId="0" xfId="0" applyFont="1" applyAlignment="1">
      <alignment horizontal="justify" vertical="top"/>
    </xf>
    <xf numFmtId="0" fontId="5" fillId="0" borderId="0" xfId="0" applyFont="1" applyAlignment="1">
      <alignment horizontal="justify" vertical="top"/>
    </xf>
    <xf numFmtId="0" fontId="0" fillId="0" borderId="0" xfId="0" applyNumberFormat="1" applyFont="1" applyAlignment="1">
      <alignment vertical="center" wrapText="1"/>
    </xf>
    <xf numFmtId="0" fontId="3" fillId="0" borderId="0" xfId="0" applyNumberFormat="1" applyFont="1" applyAlignment="1">
      <alignment vertical="center" wrapText="1"/>
    </xf>
    <xf numFmtId="1" fontId="6" fillId="0" borderId="0" xfId="0" applyNumberFormat="1" applyFont="1" applyAlignment="1">
      <alignment horizontal="center" vertical="center" wrapText="1"/>
    </xf>
    <xf numFmtId="0" fontId="6" fillId="0" borderId="0" xfId="0" applyFont="1" applyAlignment="1">
      <alignment vertical="center" wrapText="1"/>
    </xf>
    <xf numFmtId="0" fontId="3" fillId="0" borderId="0" xfId="0" applyFont="1" applyFill="1" applyAlignment="1">
      <alignment horizontal="center" vertical="center" wrapText="1"/>
    </xf>
    <xf numFmtId="1" fontId="0" fillId="0" borderId="0" xfId="0" applyNumberFormat="1" applyFont="1" applyFill="1" applyAlignment="1">
      <alignment horizontal="center" vertical="center" wrapText="1"/>
    </xf>
    <xf numFmtId="0" fontId="0" fillId="0" borderId="0" xfId="0" applyFill="1" applyBorder="1" applyAlignment="1">
      <alignment vertical="top" wrapText="1"/>
    </xf>
    <xf numFmtId="1" fontId="0" fillId="0" borderId="0" xfId="0" applyNumberFormat="1" applyFont="1" applyFill="1" applyBorder="1" applyAlignment="1">
      <alignment horizontal="center" vertical="center" wrapText="1"/>
    </xf>
    <xf numFmtId="0" fontId="3" fillId="0" borderId="0" xfId="0" applyNumberFormat="1" applyFont="1" applyBorder="1" applyAlignment="1">
      <alignmen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NumberFormat="1" applyFont="1" applyBorder="1" applyAlignment="1">
      <alignment vertical="center"/>
    </xf>
    <xf numFmtId="0" fontId="0" fillId="0" borderId="0" xfId="0" applyFill="1" applyBorder="1" applyAlignment="1">
      <alignment vertical="center" wrapText="1"/>
    </xf>
    <xf numFmtId="0" fontId="0" fillId="5" borderId="12" xfId="0" applyFont="1" applyFill="1" applyBorder="1" applyAlignment="1">
      <alignment vertical="center"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5" borderId="13" xfId="0" applyFont="1" applyFill="1" applyBorder="1" applyAlignment="1">
      <alignment horizontal="justify" vertical="top"/>
    </xf>
    <xf numFmtId="0" fontId="0" fillId="0" borderId="13" xfId="0" applyFont="1" applyBorder="1" applyAlignment="1">
      <alignment horizontal="justify" vertical="top"/>
    </xf>
    <xf numFmtId="0" fontId="0" fillId="5" borderId="13" xfId="0" applyFont="1" applyFill="1" applyBorder="1" applyAlignment="1">
      <alignment vertical="top" wrapText="1"/>
    </xf>
    <xf numFmtId="0" fontId="3" fillId="0" borderId="12" xfId="0" applyNumberFormat="1" applyFont="1" applyBorder="1" applyAlignment="1">
      <alignment vertical="center" wrapText="1"/>
    </xf>
    <xf numFmtId="0" fontId="3" fillId="0" borderId="13" xfId="0" applyNumberFormat="1" applyFont="1" applyBorder="1" applyAlignment="1">
      <alignment vertical="center" wrapText="1"/>
    </xf>
    <xf numFmtId="0" fontId="3" fillId="0" borderId="0" xfId="0" applyFont="1" applyAlignment="1">
      <alignment horizontal="center"/>
    </xf>
    <xf numFmtId="0" fontId="3" fillId="0" borderId="0" xfId="0" applyFont="1" applyAlignment="1">
      <alignment vertical="center"/>
    </xf>
    <xf numFmtId="0" fontId="0" fillId="5" borderId="12" xfId="0" applyFont="1" applyFill="1" applyBorder="1" applyAlignment="1">
      <alignment vertical="top" wrapText="1"/>
    </xf>
    <xf numFmtId="0" fontId="3" fillId="0" borderId="0" xfId="0" applyFont="1"/>
    <xf numFmtId="0" fontId="0" fillId="0" borderId="12" xfId="0" applyFont="1" applyBorder="1" applyAlignment="1">
      <alignment horizontal="justify" vertical="top"/>
    </xf>
    <xf numFmtId="0" fontId="0" fillId="0" borderId="14" xfId="0" applyFont="1" applyBorder="1" applyAlignment="1">
      <alignment vertical="center" wrapText="1"/>
    </xf>
    <xf numFmtId="0" fontId="0" fillId="0" borderId="15" xfId="0" applyBorder="1" applyAlignment="1">
      <alignment horizontal="justify"/>
    </xf>
    <xf numFmtId="0" fontId="0" fillId="0" borderId="16" xfId="0" applyFont="1" applyBorder="1" applyAlignment="1">
      <alignment vertical="center" wrapText="1"/>
    </xf>
    <xf numFmtId="0" fontId="0" fillId="5" borderId="13" xfId="0" applyFont="1" applyFill="1" applyBorder="1" applyAlignment="1">
      <alignment horizontal="justify"/>
    </xf>
    <xf numFmtId="0" fontId="0" fillId="5" borderId="16" xfId="0" applyFont="1" applyFill="1" applyBorder="1" applyAlignment="1">
      <alignment horizontal="center" vertical="center" wrapText="1"/>
    </xf>
    <xf numFmtId="0" fontId="0" fillId="0" borderId="13" xfId="0" applyFont="1" applyBorder="1" applyAlignment="1">
      <alignment horizontal="justify"/>
    </xf>
    <xf numFmtId="0" fontId="0" fillId="5" borderId="16" xfId="0" applyFont="1" applyFill="1" applyBorder="1" applyAlignment="1">
      <alignment vertical="center" wrapText="1"/>
    </xf>
    <xf numFmtId="0" fontId="0" fillId="5" borderId="13" xfId="0" applyFont="1" applyFill="1" applyBorder="1" applyAlignment="1">
      <alignment wrapText="1"/>
    </xf>
    <xf numFmtId="0" fontId="0" fillId="0" borderId="16" xfId="0" applyFont="1" applyFill="1" applyBorder="1" applyAlignment="1">
      <alignment vertical="center" wrapText="1"/>
    </xf>
    <xf numFmtId="0" fontId="0" fillId="0" borderId="12" xfId="0" applyNumberFormat="1" applyFont="1" applyBorder="1" applyAlignment="1">
      <alignment vertical="center" wrapText="1"/>
    </xf>
    <xf numFmtId="0" fontId="0" fillId="0" borderId="13" xfId="0" applyNumberFormat="1" applyFont="1" applyBorder="1" applyAlignment="1">
      <alignment vertical="center" wrapText="1"/>
    </xf>
    <xf numFmtId="0" fontId="0" fillId="0" borderId="13" xfId="0" applyFont="1" applyBorder="1" applyAlignment="1">
      <alignment vertical="top" wrapText="1"/>
    </xf>
    <xf numFmtId="0" fontId="0" fillId="0" borderId="12" xfId="0" applyFont="1" applyBorder="1" applyAlignment="1">
      <alignment horizontal="justify"/>
    </xf>
    <xf numFmtId="0" fontId="0" fillId="0" borderId="15" xfId="0" applyBorder="1" applyAlignment="1">
      <alignment vertical="top" wrapText="1"/>
    </xf>
    <xf numFmtId="0" fontId="3" fillId="0" borderId="0" xfId="0" applyFont="1" applyAlignment="1">
      <alignment horizontal="center" vertical="center"/>
    </xf>
    <xf numFmtId="0" fontId="0" fillId="5" borderId="12" xfId="0" applyFont="1" applyFill="1" applyBorder="1" applyAlignment="1">
      <alignment horizontal="justify" vertical="top"/>
    </xf>
    <xf numFmtId="0" fontId="0" fillId="0" borderId="15" xfId="0" applyBorder="1" applyAlignment="1">
      <alignment horizontal="justify" vertical="top"/>
    </xf>
    <xf numFmtId="0" fontId="0" fillId="0" borderId="0" xfId="0" applyAlignment="1">
      <alignment horizontal="left" vertical="center" wrapText="1"/>
    </xf>
    <xf numFmtId="0" fontId="0" fillId="0" borderId="15" xfId="0" applyBorder="1" applyAlignment="1">
      <alignment wrapText="1"/>
    </xf>
    <xf numFmtId="0" fontId="1" fillId="2" borderId="17" xfId="0" applyFont="1" applyFill="1" applyBorder="1" applyAlignment="1">
      <alignment horizontal="center" vertical="center" wrapText="1"/>
    </xf>
    <xf numFmtId="0" fontId="3" fillId="0" borderId="0" xfId="0" applyFont="1" applyAlignment="1">
      <alignment vertical="top" wrapText="1"/>
    </xf>
    <xf numFmtId="0" fontId="0" fillId="0" borderId="0" xfId="0" applyBorder="1" applyAlignment="1">
      <alignment vertical="top" wrapText="1"/>
    </xf>
    <xf numFmtId="0" fontId="3" fillId="0" borderId="0" xfId="0" applyFont="1" applyFill="1" applyBorder="1" applyAlignment="1">
      <alignment vertical="top" wrapText="1"/>
    </xf>
    <xf numFmtId="0" fontId="3" fillId="0" borderId="0" xfId="0" applyFont="1" applyFill="1" applyBorder="1" applyAlignment="1">
      <alignment vertical="top"/>
    </xf>
    <xf numFmtId="0" fontId="3" fillId="0" borderId="0" xfId="0" applyFont="1" applyAlignment="1">
      <alignment wrapText="1"/>
    </xf>
    <xf numFmtId="0" fontId="0" fillId="2" borderId="0" xfId="0" applyFill="1" applyAlignment="1">
      <alignment wrapText="1"/>
    </xf>
    <xf numFmtId="0" fontId="0" fillId="2" borderId="0" xfId="0" applyFill="1" applyAlignment="1">
      <alignment horizontal="left" vertical="top" wrapText="1"/>
    </xf>
    <xf numFmtId="0" fontId="1" fillId="2" borderId="0" xfId="0" applyFont="1" applyFill="1" applyAlignment="1">
      <alignment horizontal="center" vertical="top" wrapText="1"/>
    </xf>
    <xf numFmtId="0" fontId="1" fillId="0" borderId="0" xfId="0" applyFont="1" applyAlignment="1">
      <alignment horizontal="center" wrapText="1"/>
    </xf>
    <xf numFmtId="0" fontId="1" fillId="0" borderId="0" xfId="0" applyFont="1" applyAlignment="1">
      <alignment horizontal="center" vertical="center" wrapText="1"/>
    </xf>
    <xf numFmtId="178" fontId="0" fillId="0" borderId="0" xfId="0" applyNumberFormat="1" applyAlignment="1">
      <alignment vertical="top" wrapText="1"/>
    </xf>
    <xf numFmtId="1" fontId="0" fillId="0" borderId="0" xfId="3" applyNumberFormat="1" applyFont="1" applyFill="1" applyBorder="1" applyAlignment="1">
      <alignment horizontal="center" vertical="top" wrapText="1"/>
    </xf>
    <xf numFmtId="0" fontId="0" fillId="0" borderId="0" xfId="0" applyFill="1" applyAlignment="1">
      <alignment horizontal="center" vertical="top" wrapText="1"/>
    </xf>
    <xf numFmtId="178" fontId="0" fillId="0" borderId="0" xfId="0" applyNumberFormat="1" applyFill="1" applyAlignment="1">
      <alignment vertical="top" wrapText="1"/>
    </xf>
    <xf numFmtId="0" fontId="0" fillId="0" borderId="0" xfId="0" applyNumberFormat="1" applyFill="1" applyAlignment="1">
      <alignment horizontal="center" vertical="center" wrapText="1"/>
    </xf>
    <xf numFmtId="9" fontId="0" fillId="0" borderId="0" xfId="3" applyFont="1" applyFill="1" applyBorder="1" applyAlignment="1">
      <alignment horizontal="center" vertical="top" wrapText="1"/>
    </xf>
    <xf numFmtId="179" fontId="0" fillId="0" borderId="0" xfId="3" applyNumberFormat="1" applyFont="1" applyFill="1" applyAlignment="1">
      <alignment horizontal="center" vertical="top" wrapText="1"/>
    </xf>
    <xf numFmtId="0" fontId="1" fillId="6" borderId="15"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0" fillId="0" borderId="0" xfId="0" applyAlignment="1">
      <alignment horizontal="justify" vertical="center"/>
    </xf>
    <xf numFmtId="0" fontId="0" fillId="0" borderId="0" xfId="0" applyFont="1" applyAlignment="1">
      <alignment horizontal="justify"/>
    </xf>
    <xf numFmtId="0" fontId="1" fillId="2" borderId="19" xfId="0" applyFont="1" applyFill="1" applyBorder="1" applyAlignment="1">
      <alignment horizontal="center"/>
    </xf>
    <xf numFmtId="0" fontId="3" fillId="3" borderId="19" xfId="0" applyFont="1" applyFill="1" applyBorder="1" applyAlignment="1">
      <alignment horizontal="center" vertical="center" wrapText="1"/>
    </xf>
    <xf numFmtId="0" fontId="0" fillId="3" borderId="19" xfId="0" applyFill="1" applyBorder="1" applyAlignment="1">
      <alignment vertical="center" wrapText="1"/>
    </xf>
    <xf numFmtId="0" fontId="3" fillId="0" borderId="19" xfId="0" applyFont="1" applyBorder="1" applyAlignment="1">
      <alignment horizontal="center" vertical="center" wrapText="1"/>
    </xf>
    <xf numFmtId="0" fontId="0" fillId="0" borderId="19" xfId="0" applyBorder="1" applyAlignment="1">
      <alignment vertical="center" wrapText="1"/>
    </xf>
    <xf numFmtId="0" fontId="7" fillId="0" borderId="0" xfId="0" applyFont="1" applyAlignment="1">
      <alignment horizontal="left" vertical="top" wrapText="1"/>
    </xf>
    <xf numFmtId="0" fontId="2" fillId="0" borderId="0" xfId="0" applyFont="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left" vertical="top" wrapText="1"/>
    </xf>
    <xf numFmtId="0" fontId="10" fillId="0" borderId="0" xfId="0" applyFont="1" applyAlignment="1">
      <alignment horizontal="left" vertical="top" wrapText="1"/>
    </xf>
    <xf numFmtId="0" fontId="11" fillId="0" borderId="0" xfId="0" applyFont="1" applyAlignment="1">
      <alignment horizontal="justify"/>
    </xf>
    <xf numFmtId="0" fontId="7" fillId="0" borderId="0" xfId="0" applyFont="1" applyAlignment="1">
      <alignment horizontal="justify"/>
    </xf>
    <xf numFmtId="0" fontId="12" fillId="0" borderId="0" xfId="0" applyFont="1" applyAlignment="1">
      <alignment horizontal="justify"/>
    </xf>
    <xf numFmtId="0" fontId="9" fillId="0" borderId="0" xfId="0" applyFont="1" applyAlignment="1">
      <alignment horizontal="justify"/>
    </xf>
    <xf numFmtId="0" fontId="0" fillId="0" borderId="0" xfId="0" applyBorder="1" applyAlignment="1">
      <alignment horizontal="left" vertical="top" wrapText="1"/>
    </xf>
    <xf numFmtId="0" fontId="10" fillId="0" borderId="0" xfId="0" applyFont="1" applyAlignment="1">
      <alignment horizontal="justify"/>
    </xf>
    <xf numFmtId="0" fontId="13" fillId="2" borderId="0" xfId="0" applyFont="1" applyFill="1"/>
    <xf numFmtId="0" fontId="13" fillId="0" borderId="0" xfId="0" applyFont="1"/>
    <xf numFmtId="0" fontId="0" fillId="0" borderId="0" xfId="0" applyAlignment="1">
      <alignment horizontal="justify" wrapText="1"/>
    </xf>
    <xf numFmtId="0" fontId="3" fillId="0" borderId="0" xfId="0" applyFont="1" applyAlignment="1">
      <alignment horizontal="left"/>
    </xf>
    <xf numFmtId="58" fontId="0" fillId="0" borderId="0" xfId="0" applyNumberFormat="1" applyAlignment="1">
      <alignment horizontal="left"/>
    </xf>
  </cellXfs>
  <cellStyles count="49">
    <cellStyle name="Normal" xfId="0" builtinId="0"/>
    <cellStyle name="Coma" xfId="1" builtinId="3"/>
    <cellStyle name="Moneda" xfId="2" builtinId="4"/>
    <cellStyle name="Porcentaje" xfId="3" builtinId="5"/>
    <cellStyle name="Coma [0]" xfId="4" builtinId="6"/>
    <cellStyle name="Moneda [0]" xfId="5" builtinId="7"/>
    <cellStyle name="Hipervínculo" xfId="6" builtinId="8"/>
    <cellStyle name="Hipervínculo visitado" xfId="7" builtinId="9"/>
    <cellStyle name="Nota" xfId="8" builtinId="10"/>
    <cellStyle name="Texto de advertencia"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lida" xfId="17" builtinId="21"/>
    <cellStyle name="Cálculo" xfId="18" builtinId="22"/>
    <cellStyle name="Celda de comprobación" xfId="19" builtinId="23"/>
    <cellStyle name="Celda vinculada" xfId="20" builtinId="24"/>
    <cellStyle name="Total" xfId="21" builtinId="25"/>
    <cellStyle name="Correcto" xfId="22" builtinId="26"/>
    <cellStyle name="Incorrecto" xfId="23" builtinId="27"/>
    <cellStyle name="Neutro" xfId="24" builtinId="28"/>
    <cellStyle name="Énfasis1" xfId="25" builtinId="29"/>
    <cellStyle name="20% - Énfasis1" xfId="26" builtinId="30"/>
    <cellStyle name="40% - Énfasis1" xfId="27" builtinId="31"/>
    <cellStyle name="60% - Énfasis1" xfId="28" builtinId="32"/>
    <cellStyle name="Énfasis2" xfId="29" builtinId="33"/>
    <cellStyle name="20% - Énfasis2" xfId="30" builtinId="34"/>
    <cellStyle name="40% - Énfasis2" xfId="31" builtinId="35"/>
    <cellStyle name="60% - Énfasis2" xfId="32" builtinId="36"/>
    <cellStyle name="Énfasis3" xfId="33" builtinId="37"/>
    <cellStyle name="20% - Énfasis3" xfId="34" builtinId="38"/>
    <cellStyle name="40% - Énfasis3" xfId="35" builtinId="39"/>
    <cellStyle name="60% - Énfasis3" xfId="36" builtinId="40"/>
    <cellStyle name="Énfasis4" xfId="37" builtinId="41"/>
    <cellStyle name="20% - Énfasis4" xfId="38" builtinId="42"/>
    <cellStyle name="40% - Énfasis4" xfId="39" builtinId="43"/>
    <cellStyle name="60% - Énfasis4" xfId="40" builtinId="44"/>
    <cellStyle name="Énfasis5" xfId="41" builtinId="45"/>
    <cellStyle name="20% - Énfasis5" xfId="42" builtinId="46"/>
    <cellStyle name="40% - Énfasis5" xfId="43" builtinId="47"/>
    <cellStyle name="60% - Énfasis5" xfId="44" builtinId="48"/>
    <cellStyle name="Énfasis6" xfId="45" builtinId="49"/>
    <cellStyle name="20% - Énfasis6" xfId="46" builtinId="50"/>
    <cellStyle name="40% - Énfasis6" xfId="47" builtinId="51"/>
    <cellStyle name="60% - Énfasis6" xfId="48" builtinId="52"/>
  </cellStyles>
  <dxfs count="86">
    <dxf>
      <alignment horizontal="left" vertical="top" wrapText="1"/>
    </dxf>
    <dxf>
      <fill>
        <patternFill patternType="none"/>
      </fill>
      <alignment wrapText="1"/>
    </dxf>
    <dxf>
      <fill>
        <patternFill patternType="none"/>
      </fill>
      <alignment vertical="top" wrapText="1"/>
    </dxf>
    <dxf>
      <fill>
        <patternFill patternType="none"/>
      </fill>
      <alignment vertical="top" wrapText="1"/>
    </dxf>
    <dxf>
      <fill>
        <patternFill patternType="none"/>
      </fill>
      <alignment horizontal="center" vertical="top" wrapText="1"/>
    </dxf>
    <dxf>
      <fill>
        <patternFill patternType="none"/>
      </fill>
      <alignment horizontal="center" vertical="top" wrapText="1"/>
    </dxf>
    <dxf>
      <numFmt numFmtId="178" formatCode="00"/>
      <fill>
        <patternFill patternType="none"/>
      </fill>
      <alignment vertical="top" wrapText="1"/>
    </dxf>
    <dxf>
      <alignment horizontal="left" vertical="top" wrapText="1"/>
    </dxf>
    <dxf>
      <fill>
        <patternFill patternType="none"/>
      </fill>
      <alignment horizontal="center" vertical="top" wrapText="1"/>
    </dxf>
    <dxf>
      <numFmt numFmtId="179" formatCode="0.0%"/>
      <fill>
        <patternFill patternType="none"/>
      </fill>
      <alignment horizontal="center" vertical="top"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solid">
          <bgColor theme="4" tint="0.799981688894314"/>
        </patternFill>
      </fill>
    </dxf>
    <dxf>
      <font>
        <b val="1"/>
        <i val="0"/>
      </font>
      <fill>
        <patternFill patternType="solid">
          <bgColor theme="4" tint="0.799981688894314"/>
        </patternFill>
      </fill>
    </dxf>
    <dxf>
      <fill>
        <patternFill patternType="none"/>
      </fill>
      <alignment horizontal="center" vertical="top" wrapText="1"/>
    </dxf>
    <dxf>
      <numFmt numFmtId="178" formatCode="00"/>
      <fill>
        <patternFill patternType="none"/>
      </fill>
      <alignment vertical="top" wrapText="1"/>
    </dxf>
    <dxf>
      <fill>
        <patternFill patternType="none"/>
      </fill>
      <alignment horizontal="left" vertical="top" wrapText="1"/>
    </dxf>
    <dxf>
      <fill>
        <patternFill patternType="none"/>
      </fill>
      <alignment horizontal="left" vertical="top" wrapText="1"/>
    </dxf>
    <dxf>
      <fill>
        <patternFill patternType="none"/>
      </fill>
      <alignment horizontal="center" vertical="top" wrapText="1"/>
    </dxf>
    <dxf>
      <numFmt numFmtId="1" formatCode="0"/>
      <fill>
        <patternFill patternType="none"/>
      </fill>
      <alignment horizontal="center" vertical="top" wrapText="1"/>
    </dxf>
    <dxf>
      <numFmt numFmtId="0" formatCode="General"/>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vertical="top" wrapText="1"/>
    </dxf>
    <dxf>
      <fill>
        <patternFill patternType="none"/>
      </fill>
      <alignment vertical="top" wrapText="1"/>
    </dxf>
    <dxf>
      <alignment vertical="top"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ill>
        <patternFill patternType="none"/>
      </fill>
      <alignment horizontal="center" vertical="center" wrapText="1"/>
    </dxf>
    <dxf>
      <font>
        <name val="Calibri"/>
        <scheme val="none"/>
        <b val="1"/>
        <i val="0"/>
        <strike val="0"/>
        <u val="none"/>
        <sz val="11"/>
        <color theme="1"/>
      </font>
      <fill>
        <patternFill patternType="none"/>
      </fill>
      <alignment horizontal="center" vertical="center" wrapText="1"/>
    </dxf>
    <dxf>
      <font>
        <name val="Calibri"/>
        <scheme val="none"/>
        <b val="1"/>
        <i val="0"/>
        <strike val="0"/>
        <u val="none"/>
        <sz val="11"/>
        <color theme="1"/>
      </font>
      <fill>
        <patternFill patternType="none"/>
      </fill>
      <alignment vertical="center" wrapText="1"/>
    </dxf>
    <dxf>
      <font>
        <name val="Calibri"/>
        <scheme val="none"/>
        <b val="0"/>
        <i val="0"/>
        <strike val="0"/>
        <u val="none"/>
        <sz val="11"/>
        <color theme="1"/>
      </font>
      <alignment vertical="center" wrapText="1"/>
    </dxf>
    <dxf>
      <font>
        <b val="0"/>
      </font>
      <numFmt numFmtId="1" formatCode="0"/>
      <fill>
        <patternFill patternType="none"/>
      </fill>
      <alignment horizontal="center" vertical="center" wrapText="1"/>
    </dxf>
    <dxf>
      <font>
        <b val="0"/>
      </font>
      <fill>
        <patternFill patternType="none"/>
      </fill>
      <alignment vertical="center" wrapText="1"/>
    </dxf>
    <dxf>
      <font>
        <b val="0"/>
      </font>
      <fill>
        <patternFill patternType="none"/>
      </fill>
      <alignment vertical="center" wrapText="1"/>
    </dxf>
    <dxf>
      <font>
        <name val="Calibri"/>
        <scheme val="none"/>
        <b val="1"/>
        <i val="0"/>
        <strike val="0"/>
        <u val="none"/>
        <sz val="11"/>
        <color theme="1"/>
      </font>
      <numFmt numFmtId="0" formatCode="General"/>
      <alignment vertical="center" wrapText="1"/>
    </dxf>
    <dxf>
      <font>
        <name val="Calibri"/>
        <scheme val="none"/>
        <b val="0"/>
        <i val="0"/>
        <strike val="0"/>
        <u val="none"/>
        <sz val="11"/>
        <color theme="1"/>
      </font>
      <numFmt numFmtId="0" formatCode="General"/>
      <alignment vertical="center" wrapText="1"/>
    </dxf>
    <dxf>
      <font>
        <b val="0"/>
      </font>
      <fill>
        <patternFill patternType="none"/>
      </fill>
      <alignment vertical="center" wrapText="1"/>
    </dxf>
    <dxf>
      <font>
        <name val="Calibri"/>
        <scheme val="none"/>
        <b val="1"/>
        <i val="0"/>
        <strike val="0"/>
        <u val="none"/>
        <sz val="11"/>
        <color theme="1"/>
      </font>
      <fill>
        <patternFill patternType="none"/>
      </fill>
      <alignment vertical="center" wrapText="1"/>
    </dxf>
    <dxf>
      <font>
        <name val="Calibri"/>
        <scheme val="none"/>
        <b val="1"/>
        <i val="0"/>
        <strike val="0"/>
        <u val="none"/>
        <sz val="11"/>
        <color theme="1"/>
      </font>
      <fill>
        <patternFill patternType="none"/>
      </fill>
      <alignment vertical="center" wrapText="1"/>
    </dxf>
    <dxf>
      <font>
        <name val="Calibri"/>
        <scheme val="none"/>
        <b val="0"/>
        <i val="0"/>
        <strike val="0"/>
        <u val="none"/>
        <sz val="11"/>
        <color theme="1"/>
      </font>
      <alignment vertical="center" wrapText="1"/>
    </dxf>
    <dxf>
      <font>
        <b val="0"/>
      </font>
      <fill>
        <patternFill patternType="none"/>
      </fill>
      <alignment vertical="center" wrapText="1"/>
    </dxf>
    <dxf>
      <font>
        <b val="0"/>
      </font>
      <fill>
        <patternFill patternType="none"/>
      </fill>
      <alignment vertical="center" wrapText="1"/>
    </dxf>
    <dxf>
      <alignment vertical="center" wrapText="1"/>
    </dxf>
    <dxf>
      <font>
        <b val="0"/>
      </font>
      <fill>
        <patternFill patternType="none"/>
      </fill>
      <alignment vertical="center" wrapText="1"/>
    </dxf>
    <dxf>
      <alignment vertical="center" wrapText="1"/>
    </dxf>
    <dxf>
      <font>
        <name val="Calibri"/>
        <scheme val="none"/>
        <b val="0"/>
        <i val="0"/>
        <strike val="0"/>
        <u val="none"/>
        <sz val="11"/>
        <color theme="1"/>
      </font>
      <numFmt numFmtId="0" formatCode="General"/>
      <alignment vertical="center" wrapText="1"/>
    </dxf>
    <dxf>
      <font>
        <name val="Calibri"/>
        <scheme val="none"/>
        <b val="0"/>
        <i val="0"/>
        <strike val="0"/>
        <u val="none"/>
        <sz val="11"/>
        <color theme="1"/>
      </font>
      <numFmt numFmtId="0" formatCode="General"/>
      <alignment vertical="center" wrapText="1"/>
    </dxf>
    <dxf>
      <font>
        <b val="0"/>
      </font>
      <fill>
        <patternFill patternType="none"/>
      </fill>
      <alignment vertical="center" wrapText="1"/>
    </dxf>
    <dxf>
      <alignment wrapText="1"/>
    </dxf>
    <dxf>
      <alignment wrapText="1"/>
    </dxf>
    <dxf>
      <alignment wrapText="1"/>
    </dxf>
    <dxf>
      <alignment wrapText="1"/>
    </dxf>
    <dxf>
      <alignment wrapText="1"/>
    </dxf>
    <dxf>
      <fill>
        <patternFill patternType="none"/>
      </fill>
      <alignment vertical="center"/>
    </dxf>
    <dxf>
      <fill>
        <patternFill patternType="none"/>
      </fill>
    </dxf>
    <dxf>
      <fill>
        <patternFill patternType="none"/>
      </fill>
    </dxf>
  </dxfs>
  <tableStyles count="0" defaultTableStyle="TableStyleMedium2" defaultPivotStyle="PivotStyleLight16"/>
  <colors>
    <mruColors>
      <color rgb="00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sharedStrings" Target="sharedString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447675</xdr:colOff>
      <xdr:row>2</xdr:row>
      <xdr:rowOff>19050</xdr:rowOff>
    </xdr:from>
    <xdr:to>
      <xdr:col>2</xdr:col>
      <xdr:colOff>1255395</xdr:colOff>
      <xdr:row>8</xdr:row>
      <xdr:rowOff>46990</xdr:rowOff>
    </xdr:to>
    <xdr:pic>
      <xdr:nvPicPr>
        <xdr:cNvPr id="3" name="Imagen 2"/>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447800" y="495300"/>
          <a:ext cx="2674620" cy="1932940"/>
        </a:xfrm>
        <a:prstGeom prst="rect">
          <a:avLst/>
        </a:prstGeom>
        <a:solidFill>
          <a:schemeClr val="bg1"/>
        </a:solidFill>
        <a:ln w="57150">
          <a:solidFill>
            <a:schemeClr val="bg1"/>
          </a:solidFill>
        </a:ln>
      </xdr:spPr>
    </xdr:pic>
    <xdr:clientData/>
  </xdr:twoCellAnchor>
</xdr:wsDr>
</file>

<file path=xl/tables/table1.xml><?xml version="1.0" encoding="utf-8"?>
<table xmlns="http://schemas.openxmlformats.org/spreadsheetml/2006/main" id="4" name="Tabla25" displayName="Tabla25" ref="A1:A21" totalsRowShown="0">
  <autoFilter xmlns:etc="http://www.wps.cn/officeDocument/2017/etCustomData" ref="A1:A21" etc:filterBottomFollowUsedRange="0"/>
  <tableColumns count="1">
    <tableColumn id="2" name="Contexto" dataDxfId="0"/>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A1:D7" totalsRowShown="0">
  <autoFilter xmlns:etc="http://www.wps.cn/officeDocument/2017/etCustomData" ref="A1:D7" etc:filterBottomFollowUsedRange="0"/>
  <tableColumns count="4">
    <tableColumn id="1" name="Cod." dataDxfId="1"/>
    <tableColumn id="2" name="Competencia específica" dataDxfId="2"/>
    <tableColumn id="3" name="Descriptores operativos" dataDxfId="3"/>
    <tableColumn id="4" name="Ponderación" dataDxfId="4"/>
  </tableColumns>
  <tableStyleInfo name="TableStyleMedium2" showFirstColumn="0" showLastColumn="0" showRowStripes="1" showColumnStripes="0"/>
</table>
</file>

<file path=xl/tables/table3.xml><?xml version="1.0" encoding="utf-8"?>
<table xmlns="http://schemas.openxmlformats.org/spreadsheetml/2006/main" id="3" name="Criterios" displayName="Criterios" ref="A2:L17" totalsRowShown="0">
  <autoFilter xmlns:etc="http://www.wps.cn/officeDocument/2017/etCustomData" ref="A2:L17"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2" name="Código" dataDxfId="5"/>
    <tableColumn id="10" name="Cod. Comp" dataDxfId="6">
      <calculatedColumnFormula>VALUE(LEFT(Criterios[[#This Row],[Código]],2))</calculatedColumnFormula>
    </tableColumn>
    <tableColumn id="3" name="Criterios de evaluación según &#10;Orden EDU40/2022"/>
    <tableColumn id="30" name="Redacción para familias" dataDxfId="7"/>
    <tableColumn id="5" name="Ponderación parcial" dataDxfId="8"/>
    <tableColumn id="1" name="Ponderación total" dataDxfId="9">
      <calculatedColumnFormula>Criterios[[#This Row],[Ponderación parcial]]*VLOOKUP(B3,Tabla3[#All],4,TRUE)</calculatedColumnFormula>
    </tableColumn>
    <tableColumn id="4" name="1" dataDxfId="10"/>
    <tableColumn id="6" name="2" dataDxfId="11"/>
    <tableColumn id="7" name="3" dataDxfId="12"/>
    <tableColumn id="8" name="4" dataDxfId="13"/>
    <tableColumn id="9" name="5" dataDxfId="14"/>
    <tableColumn id="11" name="6" dataDxfId="15"/>
  </tableColumns>
  <tableStyleInfo name="TableStyleLight9" showFirstColumn="0" showLastColumn="0" showRowStripes="1" showColumnStripes="0"/>
</table>
</file>

<file path=xl/tables/table4.xml><?xml version="1.0" encoding="utf-8"?>
<table xmlns="http://schemas.openxmlformats.org/spreadsheetml/2006/main" id="7" name="Criterios8" displayName="Criterios8" ref="A2:AE22" totalsRowShown="0">
  <autoFilter xmlns:etc="http://www.wps.cn/officeDocument/2017/etCustomData" ref="A2:AE22"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autoFilter>
  <tableColumns count="31">
    <tableColumn id="2" name="Código" dataDxfId="18"/>
    <tableColumn id="10" name="Cod. Comp" dataDxfId="19"/>
    <tableColumn id="3" name="Criterios de evaluación según &#10;Orden EDU40/2022"/>
    <tableColumn id="33" name="Procedimiento" dataDxfId="20"/>
    <tableColumn id="32" name="Actividad" dataDxfId="21"/>
    <tableColumn id="31" name="Instrumento" dataDxfId="22"/>
    <tableColumn id="5" name="Puntos /100" dataDxfId="23">
      <calculatedColumnFormula>VLOOKUP(Tabla11[#This Row],Criterios[#All],COLUMN(Criterios[[#Headers],[Ponderación total]]),FALSE)*1000</calculatedColumnFormula>
    </tableColumn>
    <tableColumn id="4" name="1" dataDxfId="24">
      <calculatedColumnFormula>IF('3.CE'!G3="x",$G3/COUNTIF('3.CE'!$G3:$L3,"x"),"")</calculatedColumnFormula>
    </tableColumn>
    <tableColumn id="6" name="2" dataDxfId="25">
      <calculatedColumnFormula>IF('3.CE'!H3="x",$G3/COUNTIF('3.CE'!$G3:$L3,"x"),"")</calculatedColumnFormula>
    </tableColumn>
    <tableColumn id="7" name="3" dataDxfId="26">
      <calculatedColumnFormula>IF('3.CE'!I3="x",$G3/COUNTIF('3.CE'!$G3:$L3,"x"),"")</calculatedColumnFormula>
    </tableColumn>
    <tableColumn id="8" name="4" dataDxfId="27">
      <calculatedColumnFormula>IF('3.CE'!J3="x",$G3/COUNTIF('3.CE'!$G3:$L3,"x"),"")</calculatedColumnFormula>
    </tableColumn>
    <tableColumn id="9" name="5" dataDxfId="28">
      <calculatedColumnFormula>IF('3.CE'!K3="x",$G3/COUNTIF('3.CE'!$G3:$L3,"x"),"")</calculatedColumnFormula>
    </tableColumn>
    <tableColumn id="11" name="6" dataDxfId="29">
      <calculatedColumnFormula>IF('3.CE'!L3="x",$G3/COUNTIF('3.CE'!$G3:$L3,"x"),"")</calculatedColumnFormula>
    </tableColumn>
    <tableColumn id="12" name="7" dataDxfId="30">
      <calculatedColumnFormula>IF('3.CE'!#REF!="x",$G3/COUNTIF('3.CE'!$G3:$L3,"x"),"")</calculatedColumnFormula>
    </tableColumn>
    <tableColumn id="13" name="8" dataDxfId="31">
      <calculatedColumnFormula>IF('3.CE'!#REF!="x",$G3/COUNTIF('3.CE'!$G3:$L3,"x"),"")</calculatedColumnFormula>
    </tableColumn>
    <tableColumn id="14" name="9" dataDxfId="32">
      <calculatedColumnFormula>IF('3.CE'!#REF!="x",$G3/COUNTIF('3.CE'!$G3:$L3,"x"),"")</calculatedColumnFormula>
    </tableColumn>
    <tableColumn id="15" name="10" dataDxfId="33">
      <calculatedColumnFormula>IF('3.CE'!#REF!="x",$G3/COUNTIF('3.CE'!$G3:$L3,"x"),"")</calculatedColumnFormula>
    </tableColumn>
    <tableColumn id="16" name="11" dataDxfId="34">
      <calculatedColumnFormula>IF('3.CE'!#REF!="x",$G3/COUNTIF('3.CE'!$G3:$L3,"x"),"")</calculatedColumnFormula>
    </tableColumn>
    <tableColumn id="17" name="12" dataDxfId="35">
      <calculatedColumnFormula>IF('3.CE'!#REF!="x",$G3/COUNTIF('3.CE'!$G3:$L3,"x"),"")</calculatedColumnFormula>
    </tableColumn>
    <tableColumn id="18" name="A" dataDxfId="36">
      <calculatedColumnFormula>IF('3.CE'!#REF!="x",$G3/COUNTIF('3.CE'!$G3:$L3,"x"),"")</calculatedColumnFormula>
    </tableColumn>
    <tableColumn id="19" name="B" dataDxfId="37">
      <calculatedColumnFormula>IF('3.CE'!#REF!="x",$G3/COUNTIF('3.CE'!$G3:$L3,"x"),"")</calculatedColumnFormula>
    </tableColumn>
    <tableColumn id="20" name="C" dataDxfId="38">
      <calculatedColumnFormula>IF('3.CE'!#REF!="x",$G3/COUNTIF('3.CE'!$G3:$L3,"x"),"")</calculatedColumnFormula>
    </tableColumn>
    <tableColumn id="21" name="D" dataDxfId="39">
      <calculatedColumnFormula>IF('3.CE'!#REF!="x",$G3/COUNTIF('3.CE'!$G3:$L3,"x"),"")</calculatedColumnFormula>
    </tableColumn>
    <tableColumn id="22" name="E" dataDxfId="40">
      <calculatedColumnFormula>IF('3.CE'!#REF!="x",$G3/COUNTIF('3.CE'!$G3:$L3,"x"),"")</calculatedColumnFormula>
    </tableColumn>
    <tableColumn id="23" name="F" dataDxfId="41">
      <calculatedColumnFormula>IF('3.CE'!#REF!="x",$G3/COUNTIF('3.CE'!$G3:$L3,"x"),"")</calculatedColumnFormula>
    </tableColumn>
    <tableColumn id="24" name="G" dataDxfId="42">
      <calculatedColumnFormula>IF('3.CE'!#REF!="x",$G3/COUNTIF('3.CE'!$G3:$L3,"x"),"")</calculatedColumnFormula>
    </tableColumn>
    <tableColumn id="25" name="H" dataDxfId="43">
      <calculatedColumnFormula>IF('3.CE'!#REF!="x",$G3/COUNTIF('3.CE'!$G3:$L3,"x"),"")</calculatedColumnFormula>
    </tableColumn>
    <tableColumn id="26" name="I" dataDxfId="44">
      <calculatedColumnFormula>IF('3.CE'!#REF!="x",$G3/COUNTIF('3.CE'!$G3:$L3,"x"),"")</calculatedColumnFormula>
    </tableColumn>
    <tableColumn id="27" name="J" dataDxfId="45">
      <calculatedColumnFormula>IF('3.CE'!#REF!="x",$G3/COUNTIF('3.CE'!$G3:$L3,"x"),"")</calculatedColumnFormula>
    </tableColumn>
    <tableColumn id="28" name="K" dataDxfId="46">
      <calculatedColumnFormula>IF('3.CE'!#REF!="x",$G3/COUNTIF('3.CE'!$G3:$L3,"x"),"")</calculatedColumnFormula>
    </tableColumn>
    <tableColumn id="29" name="L" dataDxfId="47">
      <calculatedColumnFormula>IF('3.CE'!#REF!="x",$G3/COUNTIF('3.CE'!$G3:$L3,"x"),"")</calculatedColumnFormula>
    </tableColumn>
  </tableColumns>
  <tableStyleInfo name="TableStyleMedium2" showFirstColumn="0" showLastColumn="0" showRowStripes="1" showColumnStripes="0"/>
</table>
</file>

<file path=xl/tables/table5.xml><?xml version="1.0" encoding="utf-8"?>
<table xmlns="http://schemas.openxmlformats.org/spreadsheetml/2006/main" id="11" name="Saberes" displayName="Saberes" ref="A2:J28" totalsRowShown="0">
  <autoFilter xmlns:etc="http://www.wps.cn/officeDocument/2017/etCustomData" ref="A2:J28"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30" name="Código" dataDxfId="48"/>
    <tableColumn id="1" name="Nivel1" dataDxfId="49"/>
    <tableColumn id="2" name="Nivel2" dataDxfId="50"/>
    <tableColumn id="29" name="Redacción familias" dataDxfId="51"/>
    <tableColumn id="4" name="1" dataDxfId="52"/>
    <tableColumn id="5" name="2" dataDxfId="53"/>
    <tableColumn id="6" name="3" dataDxfId="54"/>
    <tableColumn id="7" name="4" dataDxfId="55"/>
    <tableColumn id="8" name="5" dataDxfId="56"/>
    <tableColumn id="9" name="6" dataDxfId="57"/>
  </tableColumns>
  <tableStyleInfo name="TableStyleMedium2" showFirstColumn="0" showLastColumn="0" showRowStripes="1" showColumnStripes="0"/>
</table>
</file>

<file path=xl/tables/table6.xml><?xml version="1.0" encoding="utf-8"?>
<table xmlns="http://schemas.openxmlformats.org/spreadsheetml/2006/main" id="6" name="Tabla6" displayName="Tabla6" ref="A1:I74" totalsRowCount="1">
  <tableColumns count="9">
    <tableColumn id="1" name="UP" dataDxfId="58" totalsRowLabel="4"/>
    <tableColumn id="11" name="Nombre" dataDxfId="59" totalsRowLabel="Un nouvel appartement"/>
    <tableColumn id="8" name="Descripción" dataDxfId="60"/>
    <tableColumn id="2" name="Duración (sesiones)" dataDxfId="61"/>
    <tableColumn id="3" name="Inicio previsto" dataDxfId="62"/>
    <tableColumn id="4" name="Metodologías" dataDxfId="63"/>
    <tableColumn id="10" name="Saberes básicos" dataDxfId="64"/>
    <tableColumn id="12" name="Criterios evaluación" dataDxfId="65"/>
    <tableColumn id="9" name="Contribución a los objetivos del centro" dataDxfId="66"/>
  </tableColumns>
  <tableStyleInfo name="TableStyleMedium2" showFirstColumn="0" showLastColumn="0" showRowStripes="1" showColumnStripes="0"/>
</table>
</file>

<file path=xl/tables/table7.xml><?xml version="1.0" encoding="utf-8"?>
<table xmlns="http://schemas.openxmlformats.org/spreadsheetml/2006/main" id="1" name="Tabla62" displayName="Tabla62" ref="A1:K57" totalsRowShown="0">
  <autoFilter xmlns:etc="http://www.wps.cn/officeDocument/2017/etCustomData" ref="A1:K57" etc:filterBottomFollowUsedRange="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A" dataDxfId="67"/>
    <tableColumn id="11" name="Nombre" dataDxfId="68"/>
    <tableColumn id="8" name="Descripción" dataDxfId="69"/>
    <tableColumn id="2" name="Duración (sesiones)" dataDxfId="70"/>
    <tableColumn id="3" name="Inicio previsto" dataDxfId="71"/>
    <tableColumn id="7" name="Vinculación con otras materias" dataDxfId="72"/>
    <tableColumn id="4" name="Metodologías" dataDxfId="73"/>
    <tableColumn id="5" name="Recursos específicos" dataDxfId="74"/>
    <tableColumn id="10" name="Saberes básicos" dataDxfId="75"/>
    <tableColumn id="12" name="Criterios evaluación" dataDxfId="76"/>
    <tableColumn id="9" name="Contribución a los objetivos del centro" dataDxfId="77"/>
  </tableColumns>
  <tableStyleInfo name="TableStyleMedium2" showFirstColumn="0" showLastColumn="0" showRowStripes="1" showColumnStripes="0"/>
</table>
</file>

<file path=xl/tables/table8.xml><?xml version="1.0" encoding="utf-8"?>
<table xmlns="http://schemas.openxmlformats.org/spreadsheetml/2006/main" id="8" name="Tabla8" displayName="Tabla8" ref="A1:E31" totalsRowShown="0">
  <autoFilter xmlns:etc="http://www.wps.cn/officeDocument/2017/etCustomData" ref="A1:E31" etc:filterBottomFollowUsedRange="0"/>
  <tableColumns count="5">
    <tableColumn id="1" name="Materiales y recursos didácticos:" dataDxfId="78"/>
    <tableColumn id="2" name="Digital" dataDxfId="79"/>
    <tableColumn id="3" name="Finalidad" dataDxfId="80"/>
    <tableColumn id="4" name="Temporalización" dataDxfId="81"/>
    <tableColumn id="5" name="Observaciones" dataDxfId="82"/>
  </tableColumns>
  <tableStyleInfo name="TableStyleMedium2" showFirstColumn="0" showLastColumn="0" showRowStripes="1" showColumnStripes="0"/>
</table>
</file>

<file path=xl/tables/table9.xml><?xml version="1.0" encoding="utf-8"?>
<table xmlns="http://schemas.openxmlformats.org/spreadsheetml/2006/main" id="10" name="Tabla10" displayName="Tabla10" ref="A1:C8" totalsRowShown="0">
  <autoFilter xmlns:etc="http://www.wps.cn/officeDocument/2017/etCustomData" ref="A1:C8" etc:filterBottomFollowUsedRange="0"/>
  <tableColumns count="3">
    <tableColumn id="1" name="Necesidades específicas de apoyo educativo" dataDxfId="83"/>
    <tableColumn id="2" name="Medidas disponibles" dataDxfId="84"/>
    <tableColumn id="3" name="Observaciones" dataDxfId="85"/>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O27"/>
  <sheetViews>
    <sheetView showGridLines="0" workbookViewId="0">
      <selection activeCell="D7" sqref="D7"/>
    </sheetView>
  </sheetViews>
  <sheetFormatPr defaultColWidth="9.33333333333333" defaultRowHeight="15"/>
  <cols>
    <col min="1" max="1" width="15" customWidth="1"/>
    <col min="2" max="2" width="28" customWidth="1"/>
    <col min="3" max="3" width="30.3333333333333" customWidth="1"/>
    <col min="4" max="4" width="15.552380952381" customWidth="1"/>
    <col min="5" max="5" width="9.33333333333333" customWidth="1"/>
    <col min="6" max="6" width="6.66666666666667" customWidth="1"/>
    <col min="7" max="7" width="126.104761904762" customWidth="1"/>
  </cols>
  <sheetData>
    <row r="1" ht="18.75" spans="1:5">
      <c r="A1" s="155"/>
      <c r="B1" s="155"/>
      <c r="C1" s="155"/>
      <c r="D1" s="155"/>
      <c r="E1" s="156"/>
    </row>
    <row r="2" ht="18.75" spans="1:6">
      <c r="A2" s="155"/>
      <c r="B2" s="155"/>
      <c r="C2" s="155"/>
      <c r="D2" s="155"/>
      <c r="E2" s="156"/>
      <c r="F2" s="96" t="s">
        <v>0</v>
      </c>
    </row>
    <row r="3" ht="18.75" spans="1:7">
      <c r="A3" s="155"/>
      <c r="B3" s="155"/>
      <c r="C3" s="155"/>
      <c r="D3" s="155"/>
      <c r="E3" s="156"/>
      <c r="F3" s="56">
        <v>1</v>
      </c>
      <c r="G3" s="157" t="s">
        <v>1</v>
      </c>
    </row>
    <row r="4" ht="30" spans="1:7">
      <c r="A4" s="155"/>
      <c r="B4" s="155"/>
      <c r="C4" s="155"/>
      <c r="D4" s="155"/>
      <c r="E4" s="156"/>
      <c r="F4" s="56">
        <v>2</v>
      </c>
      <c r="G4" s="157" t="s">
        <v>2</v>
      </c>
    </row>
    <row r="5" ht="18.75" spans="1:7">
      <c r="A5" s="155"/>
      <c r="B5" s="155"/>
      <c r="C5" s="155"/>
      <c r="D5" s="155"/>
      <c r="E5" s="156"/>
      <c r="F5" s="56">
        <v>3</v>
      </c>
      <c r="G5" t="s">
        <v>3</v>
      </c>
    </row>
    <row r="6" ht="18.75" spans="1:7">
      <c r="A6" s="155"/>
      <c r="B6" s="155"/>
      <c r="C6" s="155"/>
      <c r="D6" s="155"/>
      <c r="E6" s="156"/>
      <c r="F6" s="56">
        <v>4</v>
      </c>
      <c r="G6" s="157" t="s">
        <v>4</v>
      </c>
    </row>
    <row r="7" ht="45" spans="1:7">
      <c r="A7" s="155"/>
      <c r="B7" s="155"/>
      <c r="C7" s="155"/>
      <c r="D7" s="155"/>
      <c r="E7" s="156"/>
      <c r="F7" s="56">
        <v>5</v>
      </c>
      <c r="G7" s="157" t="s">
        <v>5</v>
      </c>
    </row>
    <row r="8" ht="18.75" spans="1:15">
      <c r="A8" s="155"/>
      <c r="B8" s="155"/>
      <c r="C8" s="155"/>
      <c r="D8" s="155"/>
      <c r="E8" s="156"/>
      <c r="F8" s="56">
        <v>6</v>
      </c>
      <c r="G8" s="157" t="s">
        <v>6</v>
      </c>
      <c r="O8" s="96"/>
    </row>
    <row r="9" ht="18.75" spans="1:7">
      <c r="A9" s="155"/>
      <c r="B9" s="155"/>
      <c r="C9" s="155"/>
      <c r="D9" s="155"/>
      <c r="E9" s="156"/>
      <c r="F9" s="56">
        <v>7</v>
      </c>
      <c r="G9" s="157" t="s">
        <v>7</v>
      </c>
    </row>
    <row r="10" ht="18.75" spans="1:7">
      <c r="A10" s="155"/>
      <c r="B10" s="155"/>
      <c r="C10" s="155"/>
      <c r="D10" s="155"/>
      <c r="E10" s="156"/>
      <c r="F10" s="56">
        <v>8</v>
      </c>
      <c r="G10" s="157" t="s">
        <v>8</v>
      </c>
    </row>
    <row r="11" ht="30" spans="1:7">
      <c r="A11" s="155"/>
      <c r="B11" s="158" t="s">
        <v>9</v>
      </c>
      <c r="C11" s="42" t="s">
        <v>10</v>
      </c>
      <c r="D11" s="155"/>
      <c r="E11" s="156"/>
      <c r="F11" s="56">
        <v>9</v>
      </c>
      <c r="G11" s="157" t="s">
        <v>11</v>
      </c>
    </row>
    <row r="12" ht="18.75" customHeight="1" spans="1:7">
      <c r="A12" s="155"/>
      <c r="B12" s="158" t="s">
        <v>12</v>
      </c>
      <c r="C12" s="42" t="s">
        <v>13</v>
      </c>
      <c r="D12" s="155"/>
      <c r="E12" s="156"/>
      <c r="F12" s="56">
        <v>10</v>
      </c>
      <c r="G12" s="157" t="s">
        <v>14</v>
      </c>
    </row>
    <row r="13" ht="18.75" spans="1:7">
      <c r="A13" s="155"/>
      <c r="B13" s="158" t="s">
        <v>15</v>
      </c>
      <c r="C13" s="42" t="s">
        <v>16</v>
      </c>
      <c r="D13" s="155"/>
      <c r="E13" s="156"/>
      <c r="F13" s="56">
        <v>11</v>
      </c>
      <c r="G13" s="157" t="s">
        <v>17</v>
      </c>
    </row>
    <row r="14" ht="16.5" customHeight="1" spans="1:7">
      <c r="A14" s="155"/>
      <c r="B14" s="158" t="s">
        <v>18</v>
      </c>
      <c r="C14" s="42" t="s">
        <v>19</v>
      </c>
      <c r="D14" s="155"/>
      <c r="E14" s="156"/>
      <c r="F14" s="56">
        <v>12</v>
      </c>
      <c r="G14" s="7" t="s">
        <v>20</v>
      </c>
    </row>
    <row r="15" ht="18.75" spans="1:5">
      <c r="A15" s="155"/>
      <c r="B15" s="158" t="s">
        <v>21</v>
      </c>
      <c r="C15" s="42" t="s">
        <v>22</v>
      </c>
      <c r="D15" s="155"/>
      <c r="E15" s="156"/>
    </row>
    <row r="16" ht="18.75" spans="1:7">
      <c r="A16" s="155"/>
      <c r="B16" s="158" t="s">
        <v>23</v>
      </c>
      <c r="C16" s="42" t="s">
        <v>24</v>
      </c>
      <c r="D16" s="155"/>
      <c r="E16" s="156"/>
      <c r="F16" s="56">
        <v>13</v>
      </c>
      <c r="G16" s="157" t="s">
        <v>25</v>
      </c>
    </row>
    <row r="17" ht="18.75" spans="1:5">
      <c r="A17" s="155"/>
      <c r="B17" s="158" t="s">
        <v>26</v>
      </c>
      <c r="C17" s="159">
        <v>45971</v>
      </c>
      <c r="D17" s="155"/>
      <c r="E17" s="156"/>
    </row>
    <row r="18" ht="18.75" spans="1:7">
      <c r="A18" s="155"/>
      <c r="B18" s="155"/>
      <c r="C18" s="155"/>
      <c r="D18" s="155"/>
      <c r="E18" s="156"/>
      <c r="G18" s="157"/>
    </row>
    <row r="19" ht="18.75" spans="1:5">
      <c r="A19" s="155"/>
      <c r="B19" s="155"/>
      <c r="C19" s="155"/>
      <c r="D19" s="155"/>
      <c r="E19" s="156"/>
    </row>
    <row r="20" ht="18.75" spans="1:5">
      <c r="A20" s="155"/>
      <c r="B20" s="155"/>
      <c r="C20" s="155"/>
      <c r="D20" s="155"/>
      <c r="E20" s="156"/>
    </row>
    <row r="21" ht="18.75" spans="1:5">
      <c r="A21" s="155"/>
      <c r="B21" s="155"/>
      <c r="C21" s="155"/>
      <c r="D21" s="155"/>
      <c r="E21" s="156"/>
    </row>
    <row r="22" ht="18.75" spans="1:5">
      <c r="A22" s="155"/>
      <c r="B22" s="155"/>
      <c r="C22" s="155"/>
      <c r="D22" s="155"/>
      <c r="E22" s="156"/>
    </row>
    <row r="23" ht="18.75" spans="1:5">
      <c r="A23" s="155"/>
      <c r="B23" s="155"/>
      <c r="C23" s="155"/>
      <c r="D23" s="155"/>
      <c r="E23" s="156"/>
    </row>
    <row r="24" ht="18.75" spans="1:5">
      <c r="A24" s="155"/>
      <c r="B24" s="155"/>
      <c r="C24" s="155"/>
      <c r="D24" s="155"/>
      <c r="E24" s="156"/>
    </row>
    <row r="25" ht="18.75" spans="1:5">
      <c r="A25" s="155"/>
      <c r="B25" s="155"/>
      <c r="C25" s="155"/>
      <c r="D25" s="155"/>
      <c r="E25" s="156"/>
    </row>
    <row r="26" ht="18.75" spans="1:5">
      <c r="A26" s="156"/>
      <c r="B26" s="156"/>
      <c r="C26" s="156"/>
      <c r="D26" s="156"/>
      <c r="E26" s="156"/>
    </row>
    <row r="27" ht="18.75" spans="1:5">
      <c r="A27" s="156"/>
      <c r="B27" s="156"/>
      <c r="C27" s="156"/>
      <c r="D27" s="156"/>
      <c r="E27" s="156"/>
    </row>
  </sheetData>
  <customSheetViews>
    <customSheetView guid="{54CB08BF-6DAB-4B61-BB17-C94BFB59962B}" showPageBreaks="1" showGridLines="0">
      <selection activeCell="G21" sqref="G21"/>
      <pageMargins left="0" right="0" top="0" bottom="0" header="0" footer="0"/>
      <pageSetup paperSize="9" orientation="portrait"/>
      <headerFooter/>
    </customSheetView>
  </customSheetViews>
  <mergeCells count="1">
    <mergeCell ref="G14:G15"/>
  </mergeCells>
  <pageMargins left="0.7" right="0.7" top="0.75" bottom="0.75" header="0.3" footer="0.3"/>
  <pageSetup paperSize="9" fitToWidth="0" fitToHeight="0" orientation="portrait"/>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E30"/>
  <sheetViews>
    <sheetView topLeftCell="A7" workbookViewId="0">
      <selection activeCell="A14" sqref="A14"/>
    </sheetView>
  </sheetViews>
  <sheetFormatPr defaultColWidth="11.4380952380952" defaultRowHeight="15" outlineLevelCol="4"/>
  <cols>
    <col min="1" max="1" width="38.8857142857143" customWidth="1"/>
    <col min="2" max="2" width="8.88571428571429" customWidth="1"/>
    <col min="3" max="3" width="30.552380952381" customWidth="1"/>
    <col min="4" max="4" width="17.6666666666667" customWidth="1"/>
    <col min="5" max="5" width="64.4380952380952" customWidth="1"/>
  </cols>
  <sheetData>
    <row r="1" spans="1:5">
      <c r="A1" s="11" t="s">
        <v>545</v>
      </c>
      <c r="B1" s="11" t="s">
        <v>546</v>
      </c>
      <c r="C1" s="11" t="s">
        <v>547</v>
      </c>
      <c r="D1" s="11" t="s">
        <v>548</v>
      </c>
      <c r="E1" s="11" t="s">
        <v>549</v>
      </c>
    </row>
    <row r="2" ht="45" spans="1:5">
      <c r="A2" s="2" t="s">
        <v>550</v>
      </c>
      <c r="B2" s="2" t="s">
        <v>551</v>
      </c>
      <c r="C2" s="2" t="s">
        <v>552</v>
      </c>
      <c r="D2" s="2" t="s">
        <v>553</v>
      </c>
      <c r="E2" s="2" t="s">
        <v>554</v>
      </c>
    </row>
    <row r="3" spans="1:5">
      <c r="A3" s="2"/>
      <c r="B3" s="2"/>
      <c r="C3" s="2"/>
      <c r="D3" s="2"/>
      <c r="E3" s="2" t="s">
        <v>555</v>
      </c>
    </row>
    <row r="4" ht="30" spans="1:5">
      <c r="A4" s="2"/>
      <c r="B4" s="2"/>
      <c r="C4" s="2"/>
      <c r="D4" s="2"/>
      <c r="E4" s="2" t="s">
        <v>556</v>
      </c>
    </row>
    <row r="5" ht="30" spans="1:5">
      <c r="A5" s="2"/>
      <c r="B5" s="2"/>
      <c r="C5" s="2"/>
      <c r="D5" s="2"/>
      <c r="E5" s="2" t="s">
        <v>557</v>
      </c>
    </row>
    <row r="6" spans="1:5">
      <c r="A6" s="2" t="s">
        <v>558</v>
      </c>
      <c r="B6" s="2" t="s">
        <v>559</v>
      </c>
      <c r="C6" s="2" t="s">
        <v>560</v>
      </c>
      <c r="D6" s="2" t="s">
        <v>553</v>
      </c>
      <c r="E6" s="2"/>
    </row>
    <row r="7" spans="1:5">
      <c r="A7" s="2" t="s">
        <v>561</v>
      </c>
      <c r="B7" s="2" t="s">
        <v>562</v>
      </c>
      <c r="C7" s="2" t="s">
        <v>563</v>
      </c>
      <c r="D7" s="2" t="s">
        <v>553</v>
      </c>
      <c r="E7" s="2" t="s">
        <v>564</v>
      </c>
    </row>
    <row r="8" ht="30" spans="1:5">
      <c r="A8" s="2"/>
      <c r="B8" s="2"/>
      <c r="C8" s="2" t="s">
        <v>565</v>
      </c>
      <c r="D8" s="2"/>
      <c r="E8" s="2" t="s">
        <v>566</v>
      </c>
    </row>
    <row r="9" spans="1:5">
      <c r="A9" s="2"/>
      <c r="B9" s="2"/>
      <c r="C9" s="2" t="s">
        <v>567</v>
      </c>
      <c r="D9" s="2"/>
      <c r="E9" s="2" t="s">
        <v>568</v>
      </c>
    </row>
    <row r="10" spans="1:5">
      <c r="A10" s="2"/>
      <c r="B10" s="2"/>
      <c r="C10" s="2" t="s">
        <v>569</v>
      </c>
      <c r="D10" s="2"/>
      <c r="E10" s="2" t="s">
        <v>570</v>
      </c>
    </row>
    <row r="11" ht="30" spans="1:5">
      <c r="A11" s="2" t="s">
        <v>571</v>
      </c>
      <c r="B11" s="2" t="s">
        <v>562</v>
      </c>
      <c r="C11" s="2" t="s">
        <v>572</v>
      </c>
      <c r="D11" s="2" t="s">
        <v>553</v>
      </c>
      <c r="E11" s="2" t="s">
        <v>564</v>
      </c>
    </row>
    <row r="12" ht="30" spans="1:5">
      <c r="A12" s="2"/>
      <c r="B12" s="2"/>
      <c r="C12" s="2" t="s">
        <v>565</v>
      </c>
      <c r="D12" s="2"/>
      <c r="E12" s="2" t="s">
        <v>573</v>
      </c>
    </row>
    <row r="13" spans="1:5">
      <c r="A13" s="2"/>
      <c r="B13" s="2"/>
      <c r="C13" s="2" t="s">
        <v>574</v>
      </c>
      <c r="D13" s="2"/>
      <c r="E13" s="2" t="s">
        <v>568</v>
      </c>
    </row>
    <row r="14" spans="1:5">
      <c r="A14" s="2"/>
      <c r="B14" s="2"/>
      <c r="C14" s="2"/>
      <c r="D14" s="2"/>
      <c r="E14" s="2" t="s">
        <v>575</v>
      </c>
    </row>
    <row r="15" spans="1:5">
      <c r="A15" s="2"/>
      <c r="B15" s="2"/>
      <c r="C15" s="2" t="s">
        <v>576</v>
      </c>
      <c r="D15" s="2"/>
      <c r="E15" s="2" t="s">
        <v>577</v>
      </c>
    </row>
    <row r="16" spans="1:5">
      <c r="A16" s="2" t="s">
        <v>578</v>
      </c>
      <c r="B16" s="2" t="s">
        <v>579</v>
      </c>
      <c r="C16" s="2" t="s">
        <v>580</v>
      </c>
      <c r="D16" s="2" t="s">
        <v>553</v>
      </c>
      <c r="E16" s="2" t="s">
        <v>581</v>
      </c>
    </row>
    <row r="17" ht="30" spans="1:5">
      <c r="A17" s="2"/>
      <c r="B17" s="2"/>
      <c r="C17" s="2"/>
      <c r="D17" s="2"/>
      <c r="E17" s="2" t="s">
        <v>582</v>
      </c>
    </row>
    <row r="18" ht="30" spans="1:5">
      <c r="A18" s="2" t="s">
        <v>583</v>
      </c>
      <c r="B18" s="2" t="s">
        <v>562</v>
      </c>
      <c r="C18" s="2" t="s">
        <v>584</v>
      </c>
      <c r="D18" s="2" t="s">
        <v>553</v>
      </c>
      <c r="E18" s="2"/>
    </row>
    <row r="19" ht="45" spans="1:5">
      <c r="A19" s="2" t="s">
        <v>585</v>
      </c>
      <c r="B19" s="2" t="s">
        <v>562</v>
      </c>
      <c r="C19" s="2" t="s">
        <v>586</v>
      </c>
      <c r="D19" s="2" t="s">
        <v>553</v>
      </c>
      <c r="E19" s="2" t="s">
        <v>587</v>
      </c>
    </row>
    <row r="20" spans="1:5">
      <c r="A20" s="2"/>
      <c r="B20" s="2"/>
      <c r="C20" s="2"/>
      <c r="D20" s="2"/>
      <c r="E20" s="2" t="s">
        <v>568</v>
      </c>
    </row>
    <row r="21" spans="1:5">
      <c r="A21" s="2"/>
      <c r="B21" s="2"/>
      <c r="C21" s="2"/>
      <c r="D21" s="2"/>
      <c r="E21" s="2" t="s">
        <v>588</v>
      </c>
    </row>
    <row r="22" ht="30" spans="1:5">
      <c r="A22" s="2" t="s">
        <v>589</v>
      </c>
      <c r="B22" s="2" t="s">
        <v>559</v>
      </c>
      <c r="C22" s="2" t="s">
        <v>590</v>
      </c>
      <c r="D22" s="2" t="s">
        <v>553</v>
      </c>
      <c r="E22" s="2" t="s">
        <v>591</v>
      </c>
    </row>
    <row r="23" spans="1:5">
      <c r="A23" s="2"/>
      <c r="B23" s="2"/>
      <c r="C23" s="2"/>
      <c r="D23" s="2"/>
      <c r="E23" s="2" t="s">
        <v>592</v>
      </c>
    </row>
    <row r="24" spans="1:5">
      <c r="A24" s="2"/>
      <c r="B24" s="2"/>
      <c r="C24" s="2"/>
      <c r="D24" s="2"/>
      <c r="E24" s="2" t="s">
        <v>593</v>
      </c>
    </row>
    <row r="25" spans="1:5">
      <c r="A25" s="2"/>
      <c r="B25" s="2"/>
      <c r="C25" s="2"/>
      <c r="D25" s="2"/>
      <c r="E25" s="2" t="s">
        <v>594</v>
      </c>
    </row>
    <row r="26" spans="1:5">
      <c r="A26" s="2" t="s">
        <v>595</v>
      </c>
      <c r="B26" s="2" t="s">
        <v>559</v>
      </c>
      <c r="C26" s="2" t="s">
        <v>590</v>
      </c>
      <c r="D26" s="2" t="s">
        <v>553</v>
      </c>
      <c r="E26" s="2" t="s">
        <v>596</v>
      </c>
    </row>
    <row r="27" ht="45" spans="1:5">
      <c r="A27" s="2" t="s">
        <v>597</v>
      </c>
      <c r="B27" s="2" t="s">
        <v>559</v>
      </c>
      <c r="C27" s="2" t="s">
        <v>598</v>
      </c>
      <c r="D27" s="2" t="s">
        <v>553</v>
      </c>
      <c r="E27" s="2" t="s">
        <v>599</v>
      </c>
    </row>
    <row r="28" ht="30" spans="1:5">
      <c r="A28" s="2" t="s">
        <v>600</v>
      </c>
      <c r="B28" s="2" t="s">
        <v>562</v>
      </c>
      <c r="C28" s="2" t="s">
        <v>601</v>
      </c>
      <c r="D28" s="2" t="s">
        <v>553</v>
      </c>
      <c r="E28" s="2" t="s">
        <v>602</v>
      </c>
    </row>
    <row r="29" ht="30" spans="1:5">
      <c r="A29" s="2" t="s">
        <v>603</v>
      </c>
      <c r="B29" s="2" t="s">
        <v>562</v>
      </c>
      <c r="C29" s="2" t="s">
        <v>604</v>
      </c>
      <c r="D29" s="2" t="s">
        <v>553</v>
      </c>
      <c r="E29" s="2" t="s">
        <v>605</v>
      </c>
    </row>
    <row r="30" ht="30" spans="1:5">
      <c r="A30" s="2" t="s">
        <v>606</v>
      </c>
      <c r="B30" s="2" t="s">
        <v>562</v>
      </c>
      <c r="C30" s="2" t="s">
        <v>607</v>
      </c>
      <c r="D30" s="2" t="s">
        <v>553</v>
      </c>
      <c r="E30" s="2"/>
    </row>
  </sheetData>
  <pageMargins left="0.7" right="0.7" top="0.75" bottom="0.75" header="0.3" footer="0.3"/>
  <headerFooter/>
  <tableParts count="1">
    <tablePart r:id="rId1"/>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H25"/>
  <sheetViews>
    <sheetView showGridLines="0" topLeftCell="A3" workbookViewId="0">
      <selection activeCell="A14" sqref="A14:H14"/>
    </sheetView>
  </sheetViews>
  <sheetFormatPr defaultColWidth="11.4380952380952" defaultRowHeight="15" outlineLevelCol="7"/>
  <cols>
    <col min="1" max="1" width="20.2190476190476" customWidth="1"/>
    <col min="2" max="2" width="129.666666666667" customWidth="1"/>
    <col min="8" max="8" width="13.4380952380952" customWidth="1"/>
  </cols>
  <sheetData>
    <row r="1" spans="1:8">
      <c r="A1" s="24" t="s">
        <v>608</v>
      </c>
      <c r="B1" s="25"/>
      <c r="C1" s="25"/>
      <c r="D1" s="25"/>
      <c r="E1" s="25"/>
      <c r="F1" s="25"/>
      <c r="G1" s="25"/>
      <c r="H1" s="26"/>
    </row>
    <row r="2" ht="65.25" customHeight="1" spans="1:8">
      <c r="A2" s="27" t="s">
        <v>609</v>
      </c>
      <c r="B2" s="28"/>
      <c r="C2" s="28"/>
      <c r="D2" s="28"/>
      <c r="E2" s="28"/>
      <c r="F2" s="28"/>
      <c r="G2" s="28"/>
      <c r="H2" s="29"/>
    </row>
    <row r="3" spans="1:8">
      <c r="A3" s="24" t="s">
        <v>610</v>
      </c>
      <c r="B3" s="25"/>
      <c r="C3" s="25"/>
      <c r="D3" s="25"/>
      <c r="E3" s="25"/>
      <c r="F3" s="25"/>
      <c r="G3" s="25"/>
      <c r="H3" s="26"/>
    </row>
    <row r="4" ht="13.5" customHeight="1" spans="1:8">
      <c r="A4" s="30" t="s">
        <v>611</v>
      </c>
      <c r="B4" s="28" t="s">
        <v>612</v>
      </c>
      <c r="C4" s="28"/>
      <c r="D4" s="28"/>
      <c r="E4" s="28"/>
      <c r="F4" s="28"/>
      <c r="G4" s="28"/>
      <c r="H4" s="29"/>
    </row>
    <row r="5" ht="13.5" customHeight="1" spans="1:8">
      <c r="A5" s="31" t="s">
        <v>613</v>
      </c>
      <c r="B5" s="32" t="s">
        <v>614</v>
      </c>
      <c r="C5" s="32"/>
      <c r="D5" s="32"/>
      <c r="E5" s="32"/>
      <c r="F5" s="32"/>
      <c r="G5" s="32"/>
      <c r="H5" s="33"/>
    </row>
    <row r="6" ht="13.5" customHeight="1" spans="1:8">
      <c r="A6" s="34" t="s">
        <v>615</v>
      </c>
      <c r="B6" s="32" t="s">
        <v>616</v>
      </c>
      <c r="C6" s="32"/>
      <c r="D6" s="32"/>
      <c r="E6" s="32"/>
      <c r="F6" s="32"/>
      <c r="G6" s="32"/>
      <c r="H6" s="33"/>
    </row>
    <row r="7" customHeight="1" spans="1:8">
      <c r="A7" s="34" t="s">
        <v>617</v>
      </c>
      <c r="B7" s="32" t="s">
        <v>618</v>
      </c>
      <c r="C7" s="32"/>
      <c r="D7" s="32"/>
      <c r="E7" s="32"/>
      <c r="F7" s="32"/>
      <c r="G7" s="32"/>
      <c r="H7" s="33"/>
    </row>
    <row r="8" ht="13.5" customHeight="1" spans="1:8">
      <c r="A8" s="34" t="s">
        <v>619</v>
      </c>
      <c r="B8" s="32" t="s">
        <v>620</v>
      </c>
      <c r="C8" s="32"/>
      <c r="D8" s="32"/>
      <c r="E8" s="32"/>
      <c r="F8" s="32"/>
      <c r="G8" s="32"/>
      <c r="H8" s="33"/>
    </row>
    <row r="9" spans="1:8">
      <c r="A9" s="24" t="s">
        <v>621</v>
      </c>
      <c r="B9" s="25"/>
      <c r="C9" s="25"/>
      <c r="D9" s="25"/>
      <c r="E9" s="25"/>
      <c r="F9" s="25"/>
      <c r="G9" s="25"/>
      <c r="H9" s="26"/>
    </row>
    <row r="10" ht="121.5" customHeight="1" spans="1:8">
      <c r="A10" s="35" t="s">
        <v>622</v>
      </c>
      <c r="B10" s="36"/>
      <c r="C10" s="36"/>
      <c r="D10" s="36"/>
      <c r="E10" s="36"/>
      <c r="F10" s="36"/>
      <c r="G10" s="36"/>
      <c r="H10" s="37"/>
    </row>
    <row r="11" spans="1:8">
      <c r="A11" s="38" t="s">
        <v>623</v>
      </c>
      <c r="B11" s="39"/>
      <c r="C11" s="39"/>
      <c r="D11" s="39"/>
      <c r="E11" s="39"/>
      <c r="F11" s="39"/>
      <c r="G11" s="39"/>
      <c r="H11" s="40"/>
    </row>
    <row r="12" spans="1:8">
      <c r="A12" s="41" t="s">
        <v>624</v>
      </c>
      <c r="B12" s="42"/>
      <c r="C12" s="42"/>
      <c r="D12" s="42"/>
      <c r="E12" s="42"/>
      <c r="F12" s="42"/>
      <c r="G12" s="42"/>
      <c r="H12" s="43"/>
    </row>
    <row r="13" spans="1:8">
      <c r="A13" s="41" t="s">
        <v>625</v>
      </c>
      <c r="B13" s="42"/>
      <c r="C13" s="42"/>
      <c r="D13" s="42"/>
      <c r="E13" s="42"/>
      <c r="F13" s="42"/>
      <c r="G13" s="42"/>
      <c r="H13" s="43"/>
    </row>
    <row r="14" spans="1:8">
      <c r="A14" s="41" t="s">
        <v>626</v>
      </c>
      <c r="B14" s="42"/>
      <c r="C14" s="42"/>
      <c r="D14" s="42"/>
      <c r="E14" s="42"/>
      <c r="F14" s="42"/>
      <c r="G14" s="42"/>
      <c r="H14" s="43"/>
    </row>
    <row r="15" spans="1:8">
      <c r="A15" s="41"/>
      <c r="B15" s="42"/>
      <c r="C15" s="42"/>
      <c r="D15" s="42"/>
      <c r="E15" s="42"/>
      <c r="F15" s="42"/>
      <c r="G15" s="42"/>
      <c r="H15" s="43"/>
    </row>
    <row r="16" spans="1:8">
      <c r="A16" s="41"/>
      <c r="B16" s="42"/>
      <c r="C16" s="42"/>
      <c r="D16" s="42"/>
      <c r="E16" s="42"/>
      <c r="F16" s="42"/>
      <c r="G16" s="42"/>
      <c r="H16" s="43"/>
    </row>
    <row r="17" spans="1:8">
      <c r="A17" s="41"/>
      <c r="B17" s="42"/>
      <c r="C17" s="42"/>
      <c r="D17" s="42"/>
      <c r="E17" s="42"/>
      <c r="F17" s="42"/>
      <c r="G17" s="42"/>
      <c r="H17" s="43"/>
    </row>
    <row r="18" spans="1:8">
      <c r="A18" s="41"/>
      <c r="B18" s="42"/>
      <c r="C18" s="42"/>
      <c r="D18" s="42"/>
      <c r="E18" s="42"/>
      <c r="F18" s="42"/>
      <c r="G18" s="42"/>
      <c r="H18" s="43"/>
    </row>
    <row r="19" spans="1:8">
      <c r="A19" s="24" t="s">
        <v>627</v>
      </c>
      <c r="B19" s="25"/>
      <c r="C19" s="25"/>
      <c r="D19" s="25"/>
      <c r="E19" s="25"/>
      <c r="F19" s="25"/>
      <c r="G19" s="25"/>
      <c r="H19" s="26"/>
    </row>
    <row r="20" spans="1:8">
      <c r="A20" s="30" t="s">
        <v>628</v>
      </c>
      <c r="B20" s="28" t="s">
        <v>629</v>
      </c>
      <c r="C20" s="28"/>
      <c r="D20" s="28"/>
      <c r="E20" s="28"/>
      <c r="F20" s="28"/>
      <c r="G20" s="28"/>
      <c r="H20" s="29"/>
    </row>
    <row r="21" spans="1:8">
      <c r="A21" s="31" t="s">
        <v>630</v>
      </c>
      <c r="B21" s="28" t="s">
        <v>631</v>
      </c>
      <c r="C21" s="28"/>
      <c r="D21" s="28"/>
      <c r="E21" s="28"/>
      <c r="F21" s="28"/>
      <c r="G21" s="28"/>
      <c r="H21" s="29"/>
    </row>
    <row r="22" spans="1:8">
      <c r="A22" s="34" t="s">
        <v>632</v>
      </c>
      <c r="B22" t="s">
        <v>633</v>
      </c>
      <c r="C22" s="9"/>
      <c r="D22" s="9"/>
      <c r="E22" s="9"/>
      <c r="F22" s="9"/>
      <c r="G22" s="9"/>
      <c r="H22" s="9"/>
    </row>
    <row r="23" customFormat="1" spans="1:8">
      <c r="A23" s="44" t="s">
        <v>634</v>
      </c>
      <c r="B23" t="s">
        <v>635</v>
      </c>
      <c r="C23" s="9"/>
      <c r="D23" s="9"/>
      <c r="E23" s="9"/>
      <c r="F23" s="9"/>
      <c r="G23" s="9"/>
      <c r="H23" s="9"/>
    </row>
    <row r="24" ht="30" spans="1:2">
      <c r="A24" s="44" t="s">
        <v>636</v>
      </c>
      <c r="B24" s="32" t="s">
        <v>637</v>
      </c>
    </row>
    <row r="25" spans="1:8">
      <c r="A25" s="44"/>
      <c r="B25" s="28"/>
      <c r="C25" s="28"/>
      <c r="D25" s="28"/>
      <c r="E25" s="28"/>
      <c r="F25" s="28"/>
      <c r="G25" s="28"/>
      <c r="H25" s="29"/>
    </row>
  </sheetData>
  <mergeCells count="21">
    <mergeCell ref="A1:H1"/>
    <mergeCell ref="A2:H2"/>
    <mergeCell ref="A3:H3"/>
    <mergeCell ref="B4:H4"/>
    <mergeCell ref="B5:H5"/>
    <mergeCell ref="B6:H6"/>
    <mergeCell ref="B7:H7"/>
    <mergeCell ref="B8:H8"/>
    <mergeCell ref="A9:H9"/>
    <mergeCell ref="A10:H10"/>
    <mergeCell ref="A11:H11"/>
    <mergeCell ref="A12:H12"/>
    <mergeCell ref="A13:H13"/>
    <mergeCell ref="A14:H14"/>
    <mergeCell ref="A16:H16"/>
    <mergeCell ref="A17:H17"/>
    <mergeCell ref="A18:H18"/>
    <mergeCell ref="A19:H19"/>
    <mergeCell ref="B20:H20"/>
    <mergeCell ref="B21:H21"/>
    <mergeCell ref="B25:H25"/>
  </mergeCell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C8"/>
  <sheetViews>
    <sheetView workbookViewId="0">
      <selection activeCell="A2" sqref="A2"/>
    </sheetView>
  </sheetViews>
  <sheetFormatPr defaultColWidth="11.4380952380952" defaultRowHeight="15" outlineLevelRow="7" outlineLevelCol="2"/>
  <cols>
    <col min="1" max="1" width="42.3333333333333" customWidth="1"/>
    <col min="2" max="2" width="101.552380952381" customWidth="1"/>
    <col min="3" max="3" width="56.552380952381" customWidth="1"/>
  </cols>
  <sheetData>
    <row r="1" spans="1:3">
      <c r="A1" s="11" t="s">
        <v>638</v>
      </c>
      <c r="B1" s="11" t="s">
        <v>623</v>
      </c>
      <c r="C1" s="11" t="s">
        <v>549</v>
      </c>
    </row>
    <row r="2" spans="1:2">
      <c r="A2" s="12" t="s">
        <v>639</v>
      </c>
      <c r="B2" t="s">
        <v>640</v>
      </c>
    </row>
    <row r="3" spans="1:2">
      <c r="A3" s="21"/>
      <c r="B3" t="s">
        <v>641</v>
      </c>
    </row>
    <row r="4" spans="1:2">
      <c r="A4" s="21"/>
      <c r="B4" t="s">
        <v>642</v>
      </c>
    </row>
    <row r="5" spans="1:3">
      <c r="A5" s="21"/>
      <c r="B5" t="s">
        <v>643</v>
      </c>
      <c r="C5" s="22"/>
    </row>
    <row r="6" spans="1:3">
      <c r="A6" s="21"/>
      <c r="B6" t="s">
        <v>644</v>
      </c>
      <c r="C6" s="22"/>
    </row>
    <row r="7" spans="1:3">
      <c r="A7" s="21"/>
      <c r="B7" t="s">
        <v>645</v>
      </c>
      <c r="C7" s="22"/>
    </row>
    <row r="8" spans="1:3">
      <c r="A8" s="21"/>
      <c r="B8" t="s">
        <v>646</v>
      </c>
      <c r="C8" s="23"/>
    </row>
  </sheetData>
  <pageMargins left="0.7" right="0.7" top="0.75" bottom="0.75" header="0.3" footer="0.3"/>
  <headerFooter/>
  <tableParts count="1">
    <tablePart r:id="rId1"/>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F3"/>
  <sheetViews>
    <sheetView workbookViewId="0">
      <selection activeCell="A14" sqref="A14"/>
    </sheetView>
  </sheetViews>
  <sheetFormatPr defaultColWidth="11.4380952380952" defaultRowHeight="15" outlineLevelRow="2" outlineLevelCol="5"/>
  <cols>
    <col min="1" max="2" width="35.552380952381" customWidth="1"/>
    <col min="3" max="3" width="44.552380952381" customWidth="1"/>
    <col min="4" max="4" width="16.1047619047619" customWidth="1"/>
    <col min="5" max="5" width="30.4380952380952" customWidth="1"/>
    <col min="6" max="6" width="64.4380952380952" customWidth="1"/>
  </cols>
  <sheetData>
    <row r="1" spans="1:6">
      <c r="A1" s="11" t="s">
        <v>315</v>
      </c>
      <c r="B1" s="11" t="s">
        <v>647</v>
      </c>
      <c r="C1" s="11" t="s">
        <v>648</v>
      </c>
      <c r="D1" s="11" t="s">
        <v>548</v>
      </c>
      <c r="E1" s="11" t="s">
        <v>649</v>
      </c>
      <c r="F1" s="11" t="s">
        <v>549</v>
      </c>
    </row>
    <row r="2" ht="90" spans="1:1">
      <c r="A2" s="2" t="s">
        <v>650</v>
      </c>
    </row>
    <row r="3" ht="45" spans="1:1">
      <c r="A3" s="2" t="s">
        <v>651</v>
      </c>
    </row>
  </sheetData>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E4"/>
  <sheetViews>
    <sheetView topLeftCell="A3" workbookViewId="0">
      <selection activeCell="B3" sqref="B3"/>
    </sheetView>
  </sheetViews>
  <sheetFormatPr defaultColWidth="11.4380952380952" defaultRowHeight="15" outlineLevelRow="3" outlineLevelCol="4"/>
  <cols>
    <col min="1" max="1" width="16.1047619047619" customWidth="1"/>
    <col min="2" max="2" width="45" customWidth="1"/>
    <col min="3" max="3" width="40" customWidth="1"/>
    <col min="4" max="4" width="50" customWidth="1"/>
    <col min="5" max="5" width="37.3333333333333" customWidth="1"/>
  </cols>
  <sheetData>
    <row r="1" spans="1:5">
      <c r="A1" s="11" t="s">
        <v>652</v>
      </c>
      <c r="B1" s="11" t="s">
        <v>653</v>
      </c>
      <c r="C1" s="11" t="s">
        <v>654</v>
      </c>
      <c r="D1" s="11" t="s">
        <v>655</v>
      </c>
      <c r="E1" s="11" t="s">
        <v>656</v>
      </c>
    </row>
    <row r="2" spans="2:5">
      <c r="B2" s="2"/>
      <c r="C2" s="2"/>
      <c r="D2" s="2"/>
      <c r="E2" s="2"/>
    </row>
    <row r="3" ht="375" spans="1:5">
      <c r="A3" s="12" t="s">
        <v>657</v>
      </c>
      <c r="B3" s="2" t="s">
        <v>658</v>
      </c>
      <c r="C3" s="19" t="s">
        <v>659</v>
      </c>
      <c r="D3" s="7" t="s">
        <v>660</v>
      </c>
      <c r="E3" s="7" t="s">
        <v>661</v>
      </c>
    </row>
    <row r="4" spans="4:4">
      <c r="D4" s="20" t="s">
        <v>662</v>
      </c>
    </row>
  </sheetData>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D30"/>
  <sheetViews>
    <sheetView tabSelected="1" workbookViewId="0">
      <selection activeCell="A14" sqref="A12:D15"/>
    </sheetView>
  </sheetViews>
  <sheetFormatPr defaultColWidth="11.4380952380952" defaultRowHeight="15" outlineLevelCol="3"/>
  <cols>
    <col min="1" max="1" width="39.1047619047619" customWidth="1"/>
    <col min="2" max="2" width="54.8857142857143" customWidth="1"/>
    <col min="3" max="3" width="20.4380952380952" customWidth="1"/>
    <col min="4" max="4" width="16.8857142857143" customWidth="1"/>
  </cols>
  <sheetData>
    <row r="1" spans="1:4">
      <c r="A1" s="3" t="s">
        <v>663</v>
      </c>
      <c r="B1" s="3"/>
      <c r="C1" s="3"/>
      <c r="D1" s="3"/>
    </row>
    <row r="2" customHeight="1" spans="1:4">
      <c r="A2" s="4" t="s">
        <v>664</v>
      </c>
      <c r="B2" s="4" t="s">
        <v>665</v>
      </c>
      <c r="C2" s="5" t="s">
        <v>549</v>
      </c>
      <c r="D2" s="5"/>
    </row>
    <row r="3" ht="45" spans="1:4">
      <c r="A3" s="6" t="s">
        <v>666</v>
      </c>
      <c r="B3" s="7" t="s">
        <v>667</v>
      </c>
      <c r="C3" s="8"/>
      <c r="D3" s="8"/>
    </row>
    <row r="4" ht="60" spans="1:4">
      <c r="A4" s="9" t="s">
        <v>668</v>
      </c>
      <c r="B4" s="7" t="s">
        <v>669</v>
      </c>
      <c r="C4" s="8"/>
      <c r="D4" s="8"/>
    </row>
    <row r="5" ht="60" spans="1:4">
      <c r="A5" s="10" t="s">
        <v>670</v>
      </c>
      <c r="B5" s="7" t="s">
        <v>669</v>
      </c>
      <c r="C5" s="8"/>
      <c r="D5" s="8"/>
    </row>
    <row r="6" spans="1:4">
      <c r="A6" s="7"/>
      <c r="B6" s="7"/>
      <c r="C6" s="8"/>
      <c r="D6" s="8"/>
    </row>
    <row r="7" spans="1:4">
      <c r="A7" s="7"/>
      <c r="B7" s="7"/>
      <c r="C7" s="8"/>
      <c r="D7" s="8"/>
    </row>
    <row r="8" spans="1:4">
      <c r="A8" s="7"/>
      <c r="B8" s="7"/>
      <c r="C8" s="8"/>
      <c r="D8" s="8"/>
    </row>
    <row r="9" spans="1:4">
      <c r="A9" s="7"/>
      <c r="B9" s="7"/>
      <c r="C9" s="8"/>
      <c r="D9" s="8"/>
    </row>
    <row r="11" spans="1:4">
      <c r="A11" s="3" t="s">
        <v>314</v>
      </c>
      <c r="B11" s="3"/>
      <c r="C11" s="3"/>
      <c r="D11" s="3"/>
    </row>
    <row r="12" spans="1:4">
      <c r="A12" s="9" t="s">
        <v>671</v>
      </c>
      <c r="B12" s="9"/>
      <c r="C12" s="9"/>
      <c r="D12" s="9"/>
    </row>
    <row r="13" spans="1:4">
      <c r="A13" s="9"/>
      <c r="B13" s="9"/>
      <c r="C13" s="9"/>
      <c r="D13" s="9"/>
    </row>
    <row r="14" spans="1:4">
      <c r="A14" s="9"/>
      <c r="B14" s="9"/>
      <c r="C14" s="9"/>
      <c r="D14" s="9"/>
    </row>
    <row r="15" spans="1:4">
      <c r="A15" s="9"/>
      <c r="B15" s="9"/>
      <c r="C15" s="9"/>
      <c r="D15" s="9"/>
    </row>
    <row r="16" spans="1:4">
      <c r="A16" s="11" t="s">
        <v>672</v>
      </c>
      <c r="B16" s="11" t="s">
        <v>673</v>
      </c>
      <c r="C16" s="11" t="s">
        <v>674</v>
      </c>
      <c r="D16" s="11" t="s">
        <v>549</v>
      </c>
    </row>
    <row r="17" ht="30" spans="1:3">
      <c r="A17" s="12" t="s">
        <v>675</v>
      </c>
      <c r="B17" s="2" t="s">
        <v>676</v>
      </c>
      <c r="C17" s="13" t="s">
        <v>677</v>
      </c>
    </row>
    <row r="18" ht="30" spans="1:3">
      <c r="A18" s="12"/>
      <c r="B18" s="2" t="s">
        <v>678</v>
      </c>
      <c r="C18" s="13" t="s">
        <v>679</v>
      </c>
    </row>
    <row r="19" spans="1:4">
      <c r="A19" s="14" t="s">
        <v>680</v>
      </c>
      <c r="B19" s="15" t="s">
        <v>681</v>
      </c>
      <c r="C19" s="16" t="s">
        <v>679</v>
      </c>
      <c r="D19" s="17"/>
    </row>
    <row r="20" spans="1:4">
      <c r="A20" s="14"/>
      <c r="B20" s="15" t="s">
        <v>682</v>
      </c>
      <c r="C20" s="16" t="s">
        <v>679</v>
      </c>
      <c r="D20" s="17"/>
    </row>
    <row r="21" spans="1:4">
      <c r="A21" s="14"/>
      <c r="B21" s="15" t="s">
        <v>683</v>
      </c>
      <c r="C21" s="16" t="s">
        <v>679</v>
      </c>
      <c r="D21" s="17"/>
    </row>
    <row r="22" ht="30" spans="1:4">
      <c r="A22" s="14"/>
      <c r="B22" s="15" t="s">
        <v>684</v>
      </c>
      <c r="C22" s="16" t="s">
        <v>679</v>
      </c>
      <c r="D22" s="17"/>
    </row>
    <row r="23" ht="30" spans="1:4">
      <c r="A23" s="14"/>
      <c r="B23" s="15" t="s">
        <v>685</v>
      </c>
      <c r="C23" s="16" t="s">
        <v>679</v>
      </c>
      <c r="D23" s="17"/>
    </row>
    <row r="24" spans="1:3">
      <c r="A24" s="18" t="s">
        <v>686</v>
      </c>
      <c r="B24" s="2" t="s">
        <v>687</v>
      </c>
      <c r="C24" s="13" t="s">
        <v>679</v>
      </c>
    </row>
    <row r="25" ht="45" spans="1:3">
      <c r="A25" s="18"/>
      <c r="B25" s="2" t="s">
        <v>688</v>
      </c>
      <c r="C25" s="13" t="s">
        <v>679</v>
      </c>
    </row>
    <row r="26" ht="45" spans="1:3">
      <c r="A26" s="18"/>
      <c r="B26" s="2" t="s">
        <v>689</v>
      </c>
      <c r="C26" s="13" t="s">
        <v>679</v>
      </c>
    </row>
    <row r="27" ht="45" spans="1:3">
      <c r="A27" s="18"/>
      <c r="B27" s="2" t="s">
        <v>690</v>
      </c>
      <c r="C27" s="13" t="s">
        <v>679</v>
      </c>
    </row>
    <row r="28" ht="30" spans="1:4">
      <c r="A28" s="14" t="s">
        <v>691</v>
      </c>
      <c r="B28" s="15" t="s">
        <v>692</v>
      </c>
      <c r="C28" s="16" t="s">
        <v>677</v>
      </c>
      <c r="D28" s="17"/>
    </row>
    <row r="29" ht="30" spans="1:4">
      <c r="A29" s="14"/>
      <c r="B29" s="15" t="s">
        <v>693</v>
      </c>
      <c r="C29" s="16" t="s">
        <v>679</v>
      </c>
      <c r="D29" s="17"/>
    </row>
    <row r="30" ht="45" spans="1:4">
      <c r="A30" s="14"/>
      <c r="B30" s="15" t="s">
        <v>694</v>
      </c>
      <c r="C30" s="16" t="s">
        <v>679</v>
      </c>
      <c r="D30" s="17"/>
    </row>
  </sheetData>
  <mergeCells count="15">
    <mergeCell ref="A1:D1"/>
    <mergeCell ref="C2:D2"/>
    <mergeCell ref="C3:D3"/>
    <mergeCell ref="C4:D4"/>
    <mergeCell ref="C5:D5"/>
    <mergeCell ref="C6:D6"/>
    <mergeCell ref="C7:D7"/>
    <mergeCell ref="C8:D8"/>
    <mergeCell ref="C9:D9"/>
    <mergeCell ref="A11:D11"/>
    <mergeCell ref="A17:A18"/>
    <mergeCell ref="A19:A23"/>
    <mergeCell ref="A24:A27"/>
    <mergeCell ref="A28:A30"/>
    <mergeCell ref="A12:D15"/>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C11"/>
  <sheetViews>
    <sheetView workbookViewId="0">
      <selection activeCell="C7" sqref="C7"/>
    </sheetView>
  </sheetViews>
  <sheetFormatPr defaultColWidth="11.4380952380952" defaultRowHeight="15" outlineLevelCol="2"/>
  <cols>
    <col min="1" max="1" width="32.8857142857143" customWidth="1"/>
    <col min="2" max="2" width="34.6666666666667" customWidth="1"/>
    <col min="3" max="3" width="97.8857142857143" customWidth="1"/>
  </cols>
  <sheetData>
    <row r="1" spans="1:3">
      <c r="A1" s="1" t="s">
        <v>418</v>
      </c>
      <c r="B1" s="1" t="s">
        <v>695</v>
      </c>
      <c r="C1" s="1" t="s">
        <v>696</v>
      </c>
    </row>
    <row r="2" ht="30" customHeight="1" spans="1:3">
      <c r="A2" t="s">
        <v>487</v>
      </c>
      <c r="B2" t="s">
        <v>697</v>
      </c>
      <c r="C2" s="2" t="s">
        <v>428</v>
      </c>
    </row>
    <row r="3" ht="30" customHeight="1" spans="1:3">
      <c r="A3" t="s">
        <v>698</v>
      </c>
      <c r="B3" t="s">
        <v>699</v>
      </c>
      <c r="C3" s="2" t="s">
        <v>430</v>
      </c>
    </row>
    <row r="4" ht="30" spans="1:3">
      <c r="A4" t="s">
        <v>492</v>
      </c>
      <c r="B4" t="s">
        <v>700</v>
      </c>
      <c r="C4" s="2" t="s">
        <v>432</v>
      </c>
    </row>
    <row r="5" ht="30" spans="1:3">
      <c r="A5" t="s">
        <v>482</v>
      </c>
      <c r="B5" t="s">
        <v>701</v>
      </c>
      <c r="C5" s="2" t="s">
        <v>435</v>
      </c>
    </row>
    <row r="6" spans="1:3">
      <c r="A6" t="s">
        <v>702</v>
      </c>
      <c r="B6" t="s">
        <v>703</v>
      </c>
      <c r="C6" t="s">
        <v>436</v>
      </c>
    </row>
    <row r="7" ht="30" spans="1:3">
      <c r="A7" t="s">
        <v>704</v>
      </c>
      <c r="B7" t="s">
        <v>705</v>
      </c>
      <c r="C7" s="2" t="s">
        <v>437</v>
      </c>
    </row>
    <row r="8" spans="1:3">
      <c r="A8" t="s">
        <v>477</v>
      </c>
      <c r="B8" t="s">
        <v>706</v>
      </c>
      <c r="C8" t="s">
        <v>439</v>
      </c>
    </row>
    <row r="9" spans="2:2">
      <c r="B9" t="s">
        <v>707</v>
      </c>
    </row>
    <row r="10" spans="2:2">
      <c r="B10" t="s">
        <v>708</v>
      </c>
    </row>
    <row r="11" spans="2:2">
      <c r="B11" t="s">
        <v>709</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D31"/>
  <sheetViews>
    <sheetView showGridLines="0" topLeftCell="A7" workbookViewId="0">
      <selection activeCell="A14" sqref="A14"/>
    </sheetView>
  </sheetViews>
  <sheetFormatPr defaultColWidth="11.4380952380952" defaultRowHeight="15" outlineLevelCol="3"/>
  <cols>
    <col min="1" max="1" width="89.8857142857143" style="2" customWidth="1"/>
    <col min="2" max="2" width="45.7809523809524" style="2" customWidth="1"/>
    <col min="3" max="3" width="14.3333333333333" style="2" customWidth="1"/>
    <col min="4" max="16384" width="11.4380952380952" style="2"/>
  </cols>
  <sheetData>
    <row r="1" spans="1:1">
      <c r="A1" s="126" t="s">
        <v>27</v>
      </c>
    </row>
    <row r="2" ht="78.75" customHeight="1" spans="1:1">
      <c r="A2" s="144" t="s">
        <v>28</v>
      </c>
    </row>
    <row r="3" ht="30" spans="1:1">
      <c r="A3" s="144" t="s">
        <v>29</v>
      </c>
    </row>
    <row r="4" ht="30" hidden="1" spans="1:1">
      <c r="A4" s="145" t="s">
        <v>30</v>
      </c>
    </row>
    <row r="5" ht="38.25" spans="1:1">
      <c r="A5" s="146" t="s">
        <v>31</v>
      </c>
    </row>
    <row r="6" ht="45" spans="1:1">
      <c r="A6" s="144" t="s">
        <v>32</v>
      </c>
    </row>
    <row r="7" ht="45" spans="1:1">
      <c r="A7" s="144" t="s">
        <v>33</v>
      </c>
    </row>
    <row r="8" ht="30" spans="1:1">
      <c r="A8" s="147" t="s">
        <v>34</v>
      </c>
    </row>
    <row r="9" ht="45" spans="1:1">
      <c r="A9" s="144" t="s">
        <v>35</v>
      </c>
    </row>
    <row r="10" spans="1:1">
      <c r="A10" s="148" t="s">
        <v>36</v>
      </c>
    </row>
    <row r="11" ht="30" spans="1:1">
      <c r="A11" s="148" t="s">
        <v>37</v>
      </c>
    </row>
    <row r="12" spans="1:1">
      <c r="A12" s="148" t="s">
        <v>38</v>
      </c>
    </row>
    <row r="13" ht="60" spans="1:1">
      <c r="A13" s="147" t="s">
        <v>39</v>
      </c>
    </row>
    <row r="14" ht="45" spans="1:4">
      <c r="A14" s="138" t="s">
        <v>40</v>
      </c>
      <c r="D14" s="149"/>
    </row>
    <row r="15" ht="30" spans="1:4">
      <c r="A15" s="6" t="s">
        <v>41</v>
      </c>
      <c r="D15" s="150"/>
    </row>
    <row r="16" ht="30" spans="1:4">
      <c r="A16" s="6" t="s">
        <v>42</v>
      </c>
      <c r="D16" s="149"/>
    </row>
    <row r="17" ht="30" spans="1:4">
      <c r="A17" s="145" t="s">
        <v>43</v>
      </c>
      <c r="D17" s="6"/>
    </row>
    <row r="18" ht="30" spans="1:4">
      <c r="A18" s="145" t="s">
        <v>44</v>
      </c>
      <c r="D18" s="151"/>
    </row>
    <row r="19" ht="30" spans="1:4">
      <c r="A19" s="145" t="s">
        <v>45</v>
      </c>
      <c r="D19" s="150"/>
    </row>
    <row r="20" ht="30" spans="1:4">
      <c r="A20" s="9" t="s">
        <v>46</v>
      </c>
      <c r="D20" s="152"/>
    </row>
    <row r="21" ht="60" spans="1:4">
      <c r="A21" s="153" t="s">
        <v>47</v>
      </c>
      <c r="D21" s="149"/>
    </row>
    <row r="22" spans="4:4">
      <c r="D22" s="150"/>
    </row>
    <row r="23" spans="4:4">
      <c r="D23" s="154"/>
    </row>
    <row r="24" spans="4:4">
      <c r="D24" s="154"/>
    </row>
    <row r="25" spans="4:4">
      <c r="D25" s="154"/>
    </row>
    <row r="26" ht="16.5" spans="4:4">
      <c r="D26" s="149"/>
    </row>
    <row r="27" spans="4:4">
      <c r="D27" s="152"/>
    </row>
    <row r="28" ht="16.5" spans="4:4">
      <c r="D28" s="149"/>
    </row>
    <row r="29" spans="4:4">
      <c r="D29" s="6"/>
    </row>
    <row r="30" spans="4:4">
      <c r="D30" s="6"/>
    </row>
    <row r="31" spans="4:4">
      <c r="D31" s="6"/>
    </row>
  </sheetData>
  <pageMargins left="0.7" right="0.7" top="0.75" bottom="0.75" header="0.3" footer="0.3"/>
  <pageSetup paperSize="9" orientation="portrait"/>
  <headerFooter/>
  <tableParts count="1">
    <tablePart r:id="rId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F36"/>
  <sheetViews>
    <sheetView showGridLines="0" workbookViewId="0">
      <pane xSplit="2" ySplit="2" topLeftCell="C31" activePane="bottomRight" state="frozen"/>
      <selection/>
      <selection pane="topRight"/>
      <selection pane="bottomLeft"/>
      <selection pane="bottomRight" activeCell="A14" sqref="A11:A15"/>
    </sheetView>
  </sheetViews>
  <sheetFormatPr defaultColWidth="0" defaultRowHeight="15" zeroHeight="1" outlineLevelCol="5"/>
  <cols>
    <col min="1" max="1" width="18.8857142857143" style="20" customWidth="1"/>
    <col min="2" max="2" width="36.8857142857143" style="20" customWidth="1"/>
    <col min="3" max="6" width="43.1047619047619" style="20" customWidth="1"/>
    <col min="7" max="16384" width="11.4380952380952" hidden="1"/>
  </cols>
  <sheetData>
    <row r="1" spans="1:6">
      <c r="A1" s="139"/>
      <c r="B1" s="139"/>
      <c r="C1" s="139" t="s">
        <v>48</v>
      </c>
      <c r="D1" s="139"/>
      <c r="E1" s="139"/>
      <c r="F1" s="139"/>
    </row>
    <row r="2" spans="1:6">
      <c r="A2" s="139" t="s">
        <v>49</v>
      </c>
      <c r="B2" s="139" t="s">
        <v>50</v>
      </c>
      <c r="C2" s="139" t="s">
        <v>51</v>
      </c>
      <c r="D2" s="139" t="s">
        <v>52</v>
      </c>
      <c r="E2" s="139" t="s">
        <v>53</v>
      </c>
      <c r="F2" s="139" t="s">
        <v>54</v>
      </c>
    </row>
    <row r="3" ht="165" spans="1:6">
      <c r="A3" s="140" t="s">
        <v>55</v>
      </c>
      <c r="B3" s="141" t="s">
        <v>56</v>
      </c>
      <c r="C3" s="141" t="s">
        <v>57</v>
      </c>
      <c r="D3" s="141" t="s">
        <v>58</v>
      </c>
      <c r="E3" s="141" t="s">
        <v>59</v>
      </c>
      <c r="F3" s="141" t="s">
        <v>60</v>
      </c>
    </row>
    <row r="4" ht="125.25" customHeight="1" spans="1:6">
      <c r="A4" s="140"/>
      <c r="B4" s="141" t="s">
        <v>61</v>
      </c>
      <c r="C4" s="141" t="s">
        <v>62</v>
      </c>
      <c r="D4" s="141" t="s">
        <v>63</v>
      </c>
      <c r="E4" s="141" t="s">
        <v>64</v>
      </c>
      <c r="F4" s="141" t="s">
        <v>65</v>
      </c>
    </row>
    <row r="5" ht="225" spans="1:6">
      <c r="A5" s="140"/>
      <c r="B5" s="141" t="s">
        <v>66</v>
      </c>
      <c r="C5" s="141" t="s">
        <v>67</v>
      </c>
      <c r="D5" s="141" t="s">
        <v>68</v>
      </c>
      <c r="E5" s="141" t="s">
        <v>69</v>
      </c>
      <c r="F5" s="141" t="s">
        <v>70</v>
      </c>
    </row>
    <row r="6" ht="187.5" customHeight="1" spans="1:6">
      <c r="A6" s="140"/>
      <c r="B6" s="141" t="s">
        <v>71</v>
      </c>
      <c r="C6" s="141" t="s">
        <v>72</v>
      </c>
      <c r="D6" s="141" t="s">
        <v>73</v>
      </c>
      <c r="E6" s="141" t="s">
        <v>74</v>
      </c>
      <c r="F6" s="141" t="s">
        <v>75</v>
      </c>
    </row>
    <row r="7" ht="240" spans="1:6">
      <c r="A7" s="140"/>
      <c r="B7" s="141" t="s">
        <v>76</v>
      </c>
      <c r="C7" s="141" t="s">
        <v>77</v>
      </c>
      <c r="D7" s="141" t="s">
        <v>78</v>
      </c>
      <c r="E7" s="141" t="s">
        <v>79</v>
      </c>
      <c r="F7" s="141" t="s">
        <v>80</v>
      </c>
    </row>
    <row r="8" ht="118.5" customHeight="1" spans="1:6">
      <c r="A8" s="142" t="s">
        <v>81</v>
      </c>
      <c r="B8" s="143" t="s">
        <v>82</v>
      </c>
      <c r="C8" s="143" t="s">
        <v>83</v>
      </c>
      <c r="D8" s="143" t="s">
        <v>84</v>
      </c>
      <c r="E8" s="143" t="s">
        <v>85</v>
      </c>
      <c r="F8" s="143" t="s">
        <v>86</v>
      </c>
    </row>
    <row r="9" ht="75" spans="1:6">
      <c r="A9" s="142"/>
      <c r="B9" s="143" t="s">
        <v>87</v>
      </c>
      <c r="C9" s="143" t="s">
        <v>88</v>
      </c>
      <c r="D9" s="143" t="s">
        <v>89</v>
      </c>
      <c r="E9" s="143" t="s">
        <v>90</v>
      </c>
      <c r="F9" s="143" t="s">
        <v>91</v>
      </c>
    </row>
    <row r="10" ht="90" spans="1:6">
      <c r="A10" s="142"/>
      <c r="B10" s="143" t="s">
        <v>92</v>
      </c>
      <c r="C10" s="143" t="s">
        <v>93</v>
      </c>
      <c r="D10" s="143" t="s">
        <v>94</v>
      </c>
      <c r="E10" s="143" t="s">
        <v>95</v>
      </c>
      <c r="F10" s="143" t="s">
        <v>96</v>
      </c>
    </row>
    <row r="11" ht="120" spans="1:6">
      <c r="A11" s="140" t="s">
        <v>97</v>
      </c>
      <c r="B11" s="141" t="s">
        <v>98</v>
      </c>
      <c r="C11" s="141" t="s">
        <v>99</v>
      </c>
      <c r="D11" s="141" t="s">
        <v>100</v>
      </c>
      <c r="E11" s="141" t="s">
        <v>101</v>
      </c>
      <c r="F11" s="141" t="s">
        <v>102</v>
      </c>
    </row>
    <row r="12" ht="180" spans="1:6">
      <c r="A12" s="140"/>
      <c r="B12" s="141" t="s">
        <v>103</v>
      </c>
      <c r="C12" s="141" t="s">
        <v>104</v>
      </c>
      <c r="D12" s="141" t="s">
        <v>105</v>
      </c>
      <c r="E12" s="141" t="s">
        <v>106</v>
      </c>
      <c r="F12" s="141" t="s">
        <v>107</v>
      </c>
    </row>
    <row r="13" ht="165" spans="1:6">
      <c r="A13" s="140"/>
      <c r="B13" s="141" t="s">
        <v>108</v>
      </c>
      <c r="C13" s="141" t="s">
        <v>109</v>
      </c>
      <c r="D13" s="141" t="s">
        <v>110</v>
      </c>
      <c r="E13" s="141" t="s">
        <v>111</v>
      </c>
      <c r="F13" s="141" t="s">
        <v>112</v>
      </c>
    </row>
    <row r="14" ht="180" spans="1:6">
      <c r="A14" s="140"/>
      <c r="B14" s="141" t="s">
        <v>113</v>
      </c>
      <c r="C14" s="141" t="s">
        <v>114</v>
      </c>
      <c r="D14" s="141" t="s">
        <v>115</v>
      </c>
      <c r="E14" s="141" t="s">
        <v>116</v>
      </c>
      <c r="F14" s="141" t="s">
        <v>117</v>
      </c>
    </row>
    <row r="15" ht="150" spans="1:6">
      <c r="A15" s="140"/>
      <c r="B15" s="141" t="s">
        <v>118</v>
      </c>
      <c r="C15" s="141" t="s">
        <v>119</v>
      </c>
      <c r="D15" s="141" t="s">
        <v>120</v>
      </c>
      <c r="E15" s="141" t="s">
        <v>121</v>
      </c>
      <c r="F15" s="141" t="s">
        <v>122</v>
      </c>
    </row>
    <row r="16" ht="120" spans="1:6">
      <c r="A16" s="142" t="s">
        <v>123</v>
      </c>
      <c r="B16" s="143" t="s">
        <v>124</v>
      </c>
      <c r="C16" s="143" t="s">
        <v>125</v>
      </c>
      <c r="D16" s="143" t="s">
        <v>126</v>
      </c>
      <c r="E16" s="143" t="s">
        <v>127</v>
      </c>
      <c r="F16" s="143" t="s">
        <v>128</v>
      </c>
    </row>
    <row r="17" ht="150" spans="1:6">
      <c r="A17" s="142"/>
      <c r="B17" s="143" t="s">
        <v>129</v>
      </c>
      <c r="C17" s="143" t="s">
        <v>130</v>
      </c>
      <c r="D17" s="143" t="s">
        <v>131</v>
      </c>
      <c r="E17" s="143" t="s">
        <v>132</v>
      </c>
      <c r="F17" s="143" t="s">
        <v>133</v>
      </c>
    </row>
    <row r="18" ht="120" spans="1:6">
      <c r="A18" s="142"/>
      <c r="B18" s="143" t="s">
        <v>134</v>
      </c>
      <c r="C18" s="143" t="s">
        <v>135</v>
      </c>
      <c r="D18" s="143" t="s">
        <v>136</v>
      </c>
      <c r="E18" s="143" t="s">
        <v>137</v>
      </c>
      <c r="F18" s="143" t="s">
        <v>138</v>
      </c>
    </row>
    <row r="19" ht="120" spans="1:6">
      <c r="A19" s="142"/>
      <c r="B19" s="143" t="s">
        <v>139</v>
      </c>
      <c r="C19" s="143" t="s">
        <v>140</v>
      </c>
      <c r="D19" s="143" t="s">
        <v>141</v>
      </c>
      <c r="E19" s="143" t="s">
        <v>142</v>
      </c>
      <c r="F19" s="143" t="s">
        <v>143</v>
      </c>
    </row>
    <row r="20" ht="101.25" customHeight="1" spans="1:6">
      <c r="A20" s="142"/>
      <c r="B20" s="143" t="s">
        <v>144</v>
      </c>
      <c r="C20" s="143" t="s">
        <v>145</v>
      </c>
      <c r="D20" s="143" t="s">
        <v>146</v>
      </c>
      <c r="E20" s="143" t="s">
        <v>147</v>
      </c>
      <c r="F20" s="143" t="s">
        <v>148</v>
      </c>
    </row>
    <row r="21" ht="120" spans="1:6">
      <c r="A21" s="140" t="s">
        <v>149</v>
      </c>
      <c r="B21" s="141" t="s">
        <v>150</v>
      </c>
      <c r="C21" s="141" t="s">
        <v>151</v>
      </c>
      <c r="D21" s="141" t="s">
        <v>152</v>
      </c>
      <c r="E21" s="141" t="s">
        <v>153</v>
      </c>
      <c r="F21" s="141" t="s">
        <v>154</v>
      </c>
    </row>
    <row r="22" ht="90" spans="1:6">
      <c r="A22" s="140"/>
      <c r="B22" s="141" t="s">
        <v>155</v>
      </c>
      <c r="C22" s="141" t="s">
        <v>156</v>
      </c>
      <c r="D22" s="141" t="s">
        <v>157</v>
      </c>
      <c r="E22" s="141" t="s">
        <v>158</v>
      </c>
      <c r="F22" s="141" t="s">
        <v>159</v>
      </c>
    </row>
    <row r="23" ht="150" spans="1:6">
      <c r="A23" s="140"/>
      <c r="B23" s="141" t="s">
        <v>160</v>
      </c>
      <c r="C23" s="141" t="s">
        <v>161</v>
      </c>
      <c r="D23" s="141" t="s">
        <v>162</v>
      </c>
      <c r="E23" s="141" t="s">
        <v>163</v>
      </c>
      <c r="F23" s="141" t="s">
        <v>164</v>
      </c>
    </row>
    <row r="24" ht="135" spans="1:6">
      <c r="A24" s="140"/>
      <c r="B24" s="141" t="s">
        <v>165</v>
      </c>
      <c r="C24" s="141" t="s">
        <v>166</v>
      </c>
      <c r="D24" s="141" t="s">
        <v>167</v>
      </c>
      <c r="E24" s="141" t="s">
        <v>168</v>
      </c>
      <c r="F24" s="141" t="s">
        <v>169</v>
      </c>
    </row>
    <row r="25" ht="105" spans="1:6">
      <c r="A25" s="140"/>
      <c r="B25" s="141" t="s">
        <v>170</v>
      </c>
      <c r="C25" s="141" t="s">
        <v>171</v>
      </c>
      <c r="D25" s="141" t="s">
        <v>172</v>
      </c>
      <c r="E25" s="141" t="s">
        <v>173</v>
      </c>
      <c r="F25" s="141" t="s">
        <v>174</v>
      </c>
    </row>
    <row r="26" ht="135" spans="1:6">
      <c r="A26" s="142" t="s">
        <v>175</v>
      </c>
      <c r="B26" s="143" t="s">
        <v>176</v>
      </c>
      <c r="C26" s="143" t="s">
        <v>177</v>
      </c>
      <c r="D26" s="143" t="s">
        <v>178</v>
      </c>
      <c r="E26" s="143" t="s">
        <v>179</v>
      </c>
      <c r="F26" s="143" t="s">
        <v>180</v>
      </c>
    </row>
    <row r="27" ht="180" spans="1:6">
      <c r="A27" s="142"/>
      <c r="B27" s="143" t="s">
        <v>181</v>
      </c>
      <c r="C27" s="143" t="s">
        <v>182</v>
      </c>
      <c r="D27" s="143" t="s">
        <v>183</v>
      </c>
      <c r="E27" s="143" t="s">
        <v>184</v>
      </c>
      <c r="F27" s="143" t="s">
        <v>185</v>
      </c>
    </row>
    <row r="28" ht="135" spans="1:6">
      <c r="A28" s="142"/>
      <c r="B28" s="143" t="s">
        <v>186</v>
      </c>
      <c r="C28" s="143" t="s">
        <v>187</v>
      </c>
      <c r="D28" s="143" t="s">
        <v>188</v>
      </c>
      <c r="E28" s="143" t="s">
        <v>189</v>
      </c>
      <c r="F28" s="143" t="s">
        <v>190</v>
      </c>
    </row>
    <row r="29" ht="105" spans="1:6">
      <c r="A29" s="142"/>
      <c r="B29" s="143" t="s">
        <v>191</v>
      </c>
      <c r="C29" s="143" t="s">
        <v>192</v>
      </c>
      <c r="D29" s="143" t="s">
        <v>193</v>
      </c>
      <c r="E29" s="143" t="s">
        <v>194</v>
      </c>
      <c r="F29" s="143" t="s">
        <v>195</v>
      </c>
    </row>
    <row r="30" ht="135" spans="1:6">
      <c r="A30" s="140" t="s">
        <v>196</v>
      </c>
      <c r="B30" s="141" t="s">
        <v>197</v>
      </c>
      <c r="C30" s="141" t="s">
        <v>198</v>
      </c>
      <c r="D30" s="141" t="s">
        <v>199</v>
      </c>
      <c r="E30" s="141" t="s">
        <v>200</v>
      </c>
      <c r="F30" s="141" t="s">
        <v>201</v>
      </c>
    </row>
    <row r="31" ht="195" spans="1:6">
      <c r="A31" s="140"/>
      <c r="B31" s="141" t="s">
        <v>202</v>
      </c>
      <c r="C31" s="141" t="s">
        <v>203</v>
      </c>
      <c r="D31" s="141" t="s">
        <v>204</v>
      </c>
      <c r="E31" s="141" t="s">
        <v>205</v>
      </c>
      <c r="F31" s="141" t="s">
        <v>206</v>
      </c>
    </row>
    <row r="32" ht="165" spans="1:6">
      <c r="A32" s="140"/>
      <c r="B32" s="141" t="s">
        <v>207</v>
      </c>
      <c r="C32" s="141" t="s">
        <v>208</v>
      </c>
      <c r="D32" s="141" t="s">
        <v>209</v>
      </c>
      <c r="E32" s="141" t="s">
        <v>210</v>
      </c>
      <c r="F32" s="141" t="s">
        <v>211</v>
      </c>
    </row>
    <row r="33" ht="75" spans="1:6">
      <c r="A33" s="142" t="s">
        <v>212</v>
      </c>
      <c r="B33" s="143" t="s">
        <v>213</v>
      </c>
      <c r="C33" s="143" t="s">
        <v>214</v>
      </c>
      <c r="D33" s="143" t="s">
        <v>215</v>
      </c>
      <c r="E33" s="143" t="s">
        <v>216</v>
      </c>
      <c r="F33" s="143" t="s">
        <v>217</v>
      </c>
    </row>
    <row r="34" ht="120" spans="1:6">
      <c r="A34" s="142"/>
      <c r="B34" s="143" t="s">
        <v>218</v>
      </c>
      <c r="C34" s="143" t="s">
        <v>219</v>
      </c>
      <c r="D34" s="143" t="s">
        <v>220</v>
      </c>
      <c r="E34" s="143" t="s">
        <v>221</v>
      </c>
      <c r="F34" s="143" t="s">
        <v>222</v>
      </c>
    </row>
    <row r="35" s="2" customFormat="1" ht="120" spans="1:6">
      <c r="A35" s="142"/>
      <c r="B35" s="143" t="s">
        <v>223</v>
      </c>
      <c r="C35" s="143" t="s">
        <v>224</v>
      </c>
      <c r="D35" s="143" t="s">
        <v>225</v>
      </c>
      <c r="E35" s="143" t="s">
        <v>226</v>
      </c>
      <c r="F35" s="143" t="s">
        <v>227</v>
      </c>
    </row>
    <row r="36" s="2" customFormat="1" ht="150" spans="1:6">
      <c r="A36" s="142"/>
      <c r="B36" s="143" t="s">
        <v>228</v>
      </c>
      <c r="C36" s="143" t="s">
        <v>229</v>
      </c>
      <c r="D36" s="143" t="s">
        <v>230</v>
      </c>
      <c r="E36" s="143" t="s">
        <v>231</v>
      </c>
      <c r="F36" s="143" t="s">
        <v>232</v>
      </c>
    </row>
  </sheetData>
  <mergeCells count="9">
    <mergeCell ref="C1:F1"/>
    <mergeCell ref="A3:A7"/>
    <mergeCell ref="A8:A10"/>
    <mergeCell ref="A11:A15"/>
    <mergeCell ref="A16:A20"/>
    <mergeCell ref="A21:A25"/>
    <mergeCell ref="A26:A29"/>
    <mergeCell ref="A30:A32"/>
    <mergeCell ref="A33:A36"/>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D7"/>
  <sheetViews>
    <sheetView showGridLines="0" workbookViewId="0">
      <selection activeCell="A14" sqref="A14"/>
    </sheetView>
  </sheetViews>
  <sheetFormatPr defaultColWidth="11.4380952380952" defaultRowHeight="15" outlineLevelRow="6" outlineLevelCol="3"/>
  <cols>
    <col min="1" max="1" width="7.1047619047619" style="2" customWidth="1"/>
    <col min="2" max="2" width="89.8857142857143" style="2" customWidth="1"/>
    <col min="3" max="3" width="45.7809523809524" style="2" customWidth="1"/>
    <col min="4" max="4" width="14.3333333333333" style="2" customWidth="1"/>
    <col min="5" max="16384" width="11.4380952380952" style="2"/>
  </cols>
  <sheetData>
    <row r="1" spans="1:4">
      <c r="A1" s="126" t="s">
        <v>233</v>
      </c>
      <c r="B1" s="126" t="s">
        <v>234</v>
      </c>
      <c r="C1" s="126" t="s">
        <v>235</v>
      </c>
      <c r="D1" s="126" t="s">
        <v>236</v>
      </c>
    </row>
    <row r="2" ht="78.75" customHeight="1" spans="1:4">
      <c r="A2" s="128">
        <v>1</v>
      </c>
      <c r="B2" s="54" t="s">
        <v>237</v>
      </c>
      <c r="C2" s="137" t="s">
        <v>238</v>
      </c>
      <c r="D2" s="133">
        <v>0.25</v>
      </c>
    </row>
    <row r="3" ht="60" spans="1:4">
      <c r="A3" s="131">
        <v>2</v>
      </c>
      <c r="B3" s="138" t="s">
        <v>239</v>
      </c>
      <c r="C3" s="137" t="s">
        <v>240</v>
      </c>
      <c r="D3" s="133">
        <v>0.25</v>
      </c>
    </row>
    <row r="4" ht="45" spans="1:4">
      <c r="A4" s="131">
        <v>3</v>
      </c>
      <c r="B4" s="59" t="s">
        <v>241</v>
      </c>
      <c r="C4" s="137" t="s">
        <v>242</v>
      </c>
      <c r="D4" s="133">
        <v>0.2</v>
      </c>
    </row>
    <row r="5" ht="45" spans="1:4">
      <c r="A5" s="131">
        <v>4</v>
      </c>
      <c r="B5" s="138" t="s">
        <v>243</v>
      </c>
      <c r="C5" s="21" t="s">
        <v>244</v>
      </c>
      <c r="D5" s="133">
        <v>0.2</v>
      </c>
    </row>
    <row r="6" ht="45" spans="1:4">
      <c r="A6" s="131">
        <v>5</v>
      </c>
      <c r="B6" s="138" t="s">
        <v>245</v>
      </c>
      <c r="C6" s="137" t="s">
        <v>246</v>
      </c>
      <c r="D6" s="133">
        <v>0.05</v>
      </c>
    </row>
    <row r="7" ht="45" spans="1:4">
      <c r="A7" s="131">
        <v>6</v>
      </c>
      <c r="B7" s="138" t="s">
        <v>247</v>
      </c>
      <c r="C7" s="21" t="s">
        <v>248</v>
      </c>
      <c r="D7" s="133">
        <v>0.05</v>
      </c>
    </row>
  </sheetData>
  <customSheetViews>
    <customSheetView guid="{54CB08BF-6DAB-4B61-BB17-C94BFB59962B}">
      <pageMargins left="0" right="0" top="0" bottom="0" header="0" footer="0"/>
      <headerFooter/>
    </customSheetView>
  </customSheetViews>
  <pageMargins left="0.7" right="0.7" top="0.75" bottom="0.75" header="0.3" footer="0.3"/>
  <pageSetup paperSize="9" orientation="portrait"/>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AD33"/>
  <sheetViews>
    <sheetView showGridLines="0" workbookViewId="0">
      <pane ySplit="2" topLeftCell="A13" activePane="bottomLeft" state="frozen"/>
      <selection/>
      <selection pane="bottomLeft" activeCell="C15" sqref="C15:C17"/>
    </sheetView>
  </sheetViews>
  <sheetFormatPr defaultColWidth="11.4380952380952" defaultRowHeight="15"/>
  <cols>
    <col min="1" max="1" width="11.552380952381" style="2" customWidth="1"/>
    <col min="2" max="2" width="8.88571428571429" style="2" hidden="1" customWidth="1"/>
    <col min="3" max="4" width="83.1047619047619" style="9" customWidth="1"/>
    <col min="5" max="5" width="12.1047619047619" style="2" customWidth="1"/>
    <col min="6" max="6" width="12.6666666666667" style="2" customWidth="1"/>
    <col min="7" max="18" width="4" style="18" customWidth="1"/>
    <col min="19" max="30" width="4" style="2" customWidth="1"/>
    <col min="31" max="16384" width="11.4380952380952" style="2"/>
  </cols>
  <sheetData>
    <row r="1" customHeight="1" spans="1:30">
      <c r="A1" s="123"/>
      <c r="B1" s="123"/>
      <c r="C1" s="124"/>
      <c r="D1" s="124"/>
      <c r="E1" s="123"/>
      <c r="F1" s="123"/>
      <c r="G1" s="39" t="s">
        <v>249</v>
      </c>
      <c r="H1" s="39"/>
      <c r="I1" s="39"/>
      <c r="J1" s="39"/>
      <c r="K1" s="39"/>
      <c r="L1" s="39"/>
      <c r="M1" s="39"/>
      <c r="N1" s="39"/>
      <c r="O1" s="39"/>
      <c r="P1" s="39"/>
      <c r="Q1" s="39"/>
      <c r="R1" s="39"/>
      <c r="S1" s="39" t="s">
        <v>250</v>
      </c>
      <c r="T1" s="39"/>
      <c r="U1" s="39"/>
      <c r="V1" s="39"/>
      <c r="W1" s="39"/>
      <c r="X1" s="39"/>
      <c r="Y1" s="39"/>
      <c r="Z1" s="39"/>
      <c r="AA1" s="39"/>
      <c r="AB1" s="39"/>
      <c r="AC1" s="39"/>
      <c r="AD1" s="39"/>
    </row>
    <row r="2" ht="30" spans="1:22">
      <c r="A2" s="126" t="s">
        <v>251</v>
      </c>
      <c r="B2" s="126" t="s">
        <v>252</v>
      </c>
      <c r="C2" s="126" t="s">
        <v>253</v>
      </c>
      <c r="D2" s="126" t="s">
        <v>254</v>
      </c>
      <c r="E2" s="126" t="s">
        <v>255</v>
      </c>
      <c r="F2" s="126" t="s">
        <v>256</v>
      </c>
      <c r="G2" s="127" t="s">
        <v>257</v>
      </c>
      <c r="H2" s="127" t="s">
        <v>258</v>
      </c>
      <c r="I2" s="127" t="s">
        <v>259</v>
      </c>
      <c r="J2" s="127" t="s">
        <v>260</v>
      </c>
      <c r="K2" s="127" t="s">
        <v>261</v>
      </c>
      <c r="L2" s="127" t="s">
        <v>262</v>
      </c>
      <c r="M2" s="2"/>
      <c r="N2" s="2"/>
      <c r="O2" s="2"/>
      <c r="P2" s="2"/>
      <c r="Q2" s="2"/>
      <c r="R2" s="2"/>
      <c r="T2" s="135" t="s">
        <v>263</v>
      </c>
      <c r="U2" s="135" t="s">
        <v>264</v>
      </c>
      <c r="V2" s="136" t="s">
        <v>265</v>
      </c>
    </row>
    <row r="3" ht="75" spans="1:22">
      <c r="A3" s="8" t="s">
        <v>266</v>
      </c>
      <c r="B3" s="128">
        <f>VALUE(LEFT(Criterios[[#This Row],[Código]],2))</f>
        <v>1</v>
      </c>
      <c r="C3" s="59" t="s">
        <v>267</v>
      </c>
      <c r="D3" s="9" t="s">
        <v>268</v>
      </c>
      <c r="E3" s="133">
        <v>0.5</v>
      </c>
      <c r="F3" s="134">
        <f>Criterios[[#This Row],[Ponderación parcial]]*VLOOKUP(B3,Tabla2[#All],4,TRUE)</f>
        <v>0.125</v>
      </c>
      <c r="G3" s="18" t="s">
        <v>269</v>
      </c>
      <c r="H3" s="18" t="s">
        <v>269</v>
      </c>
      <c r="I3" s="18" t="s">
        <v>269</v>
      </c>
      <c r="J3" s="18" t="s">
        <v>269</v>
      </c>
      <c r="K3" s="18" t="s">
        <v>269</v>
      </c>
      <c r="L3" s="18" t="s">
        <v>269</v>
      </c>
      <c r="M3" s="2"/>
      <c r="N3" s="2"/>
      <c r="O3" s="2"/>
      <c r="P3" s="2"/>
      <c r="Q3" s="2"/>
      <c r="R3" s="2"/>
      <c r="T3" s="2" t="s">
        <v>269</v>
      </c>
      <c r="U3" s="2" t="s">
        <v>269</v>
      </c>
      <c r="V3" s="2" t="s">
        <v>269</v>
      </c>
    </row>
    <row r="4" ht="60" spans="1:30">
      <c r="A4" s="130" t="s">
        <v>270</v>
      </c>
      <c r="B4" s="131">
        <f>VALUE(LEFT(Criterios[[#This Row],[Código]],2))</f>
        <v>1</v>
      </c>
      <c r="C4" s="59" t="s">
        <v>271</v>
      </c>
      <c r="D4" s="59" t="s">
        <v>272</v>
      </c>
      <c r="E4" s="133">
        <v>0.5</v>
      </c>
      <c r="F4" s="134">
        <f>Criterios[[#This Row],[Ponderación parcial]]*VLOOKUP(B4,Tabla2[#All],4,TRUE)</f>
        <v>0.125</v>
      </c>
      <c r="G4" s="82" t="s">
        <v>269</v>
      </c>
      <c r="H4" s="82" t="s">
        <v>269</v>
      </c>
      <c r="I4" s="82" t="s">
        <v>269</v>
      </c>
      <c r="J4" s="82" t="s">
        <v>269</v>
      </c>
      <c r="K4" s="82" t="s">
        <v>269</v>
      </c>
      <c r="L4" s="82" t="s">
        <v>269</v>
      </c>
      <c r="S4" s="18"/>
      <c r="T4" s="18" t="s">
        <v>269</v>
      </c>
      <c r="U4" s="18" t="s">
        <v>269</v>
      </c>
      <c r="V4" s="18" t="s">
        <v>269</v>
      </c>
      <c r="W4" s="18"/>
      <c r="X4" s="18"/>
      <c r="Y4" s="18"/>
      <c r="Z4" s="18"/>
      <c r="AA4" s="18"/>
      <c r="AB4" s="18"/>
      <c r="AC4" s="18"/>
      <c r="AD4" s="18"/>
    </row>
    <row r="5" ht="75" spans="1:30">
      <c r="A5" s="130" t="s">
        <v>273</v>
      </c>
      <c r="B5" s="131">
        <f>VALUE(LEFT(Criterios[[#This Row],[Código]],2))</f>
        <v>2</v>
      </c>
      <c r="C5" s="59" t="s">
        <v>274</v>
      </c>
      <c r="D5" s="59" t="s">
        <v>275</v>
      </c>
      <c r="E5" s="133">
        <v>0.4</v>
      </c>
      <c r="F5" s="134">
        <f>Criterios[[#This Row],[Ponderación parcial]]*VLOOKUP(B5,Tabla2[#All],4,TRUE)</f>
        <v>0.1</v>
      </c>
      <c r="G5" s="82" t="s">
        <v>269</v>
      </c>
      <c r="H5" s="82" t="s">
        <v>269</v>
      </c>
      <c r="I5" s="82" t="s">
        <v>269</v>
      </c>
      <c r="J5" s="82" t="s">
        <v>269</v>
      </c>
      <c r="K5" s="82" t="s">
        <v>269</v>
      </c>
      <c r="L5" s="82" t="s">
        <v>269</v>
      </c>
      <c r="S5" s="18"/>
      <c r="T5" s="18" t="s">
        <v>269</v>
      </c>
      <c r="U5" s="18" t="s">
        <v>269</v>
      </c>
      <c r="V5" s="18" t="s">
        <v>269</v>
      </c>
      <c r="W5" s="18"/>
      <c r="X5" s="18"/>
      <c r="Y5" s="18"/>
      <c r="Z5" s="18"/>
      <c r="AA5" s="18"/>
      <c r="AB5" s="18"/>
      <c r="AC5" s="18"/>
      <c r="AD5" s="18"/>
    </row>
    <row r="6" ht="60" spans="1:30">
      <c r="A6" s="130" t="s">
        <v>276</v>
      </c>
      <c r="B6" s="131">
        <f>VALUE(LEFT(Criterios[[#This Row],[Código]],2))</f>
        <v>2</v>
      </c>
      <c r="C6" s="59" t="s">
        <v>277</v>
      </c>
      <c r="D6" s="59" t="s">
        <v>278</v>
      </c>
      <c r="E6" s="133">
        <v>0.4</v>
      </c>
      <c r="F6" s="134">
        <f>Criterios[[#This Row],[Ponderación parcial]]*VLOOKUP(B6,Tabla2[#All],4,TRUE)</f>
        <v>0.1</v>
      </c>
      <c r="G6" s="82" t="s">
        <v>269</v>
      </c>
      <c r="H6" s="82" t="s">
        <v>269</v>
      </c>
      <c r="I6" s="82" t="s">
        <v>269</v>
      </c>
      <c r="J6" s="82" t="s">
        <v>269</v>
      </c>
      <c r="K6" s="82" t="s">
        <v>269</v>
      </c>
      <c r="L6" s="82" t="s">
        <v>269</v>
      </c>
      <c r="S6" s="18"/>
      <c r="T6" s="18" t="s">
        <v>269</v>
      </c>
      <c r="U6" s="18" t="s">
        <v>269</v>
      </c>
      <c r="V6" s="18" t="s">
        <v>269</v>
      </c>
      <c r="W6" s="18"/>
      <c r="X6" s="18"/>
      <c r="Y6" s="18"/>
      <c r="Z6" s="18"/>
      <c r="AA6" s="18"/>
      <c r="AB6" s="18"/>
      <c r="AC6" s="18"/>
      <c r="AD6" s="18"/>
    </row>
    <row r="7" ht="75" spans="1:30">
      <c r="A7" s="130" t="s">
        <v>279</v>
      </c>
      <c r="B7" s="131">
        <f>VALUE(LEFT(Criterios[[#This Row],[Código]],2))</f>
        <v>2</v>
      </c>
      <c r="C7" s="59" t="s">
        <v>280</v>
      </c>
      <c r="D7" s="59" t="s">
        <v>281</v>
      </c>
      <c r="E7" s="133">
        <v>0.2</v>
      </c>
      <c r="F7" s="134">
        <f>Criterios[[#This Row],[Ponderación parcial]]*VLOOKUP(B7,Tabla2[#All],4,TRUE)</f>
        <v>0.05</v>
      </c>
      <c r="G7" s="82" t="s">
        <v>269</v>
      </c>
      <c r="H7" s="82" t="s">
        <v>269</v>
      </c>
      <c r="I7" s="82" t="s">
        <v>269</v>
      </c>
      <c r="J7" s="82" t="s">
        <v>269</v>
      </c>
      <c r="K7" s="82" t="s">
        <v>269</v>
      </c>
      <c r="L7" s="82" t="s">
        <v>269</v>
      </c>
      <c r="S7" s="18"/>
      <c r="T7" s="18" t="s">
        <v>269</v>
      </c>
      <c r="U7" s="18" t="s">
        <v>269</v>
      </c>
      <c r="V7" s="18" t="s">
        <v>269</v>
      </c>
      <c r="W7" s="18"/>
      <c r="X7" s="18"/>
      <c r="Y7" s="18"/>
      <c r="Z7" s="18"/>
      <c r="AA7" s="18"/>
      <c r="AB7" s="18"/>
      <c r="AC7" s="18"/>
      <c r="AD7" s="18"/>
    </row>
    <row r="8" ht="75" spans="1:30">
      <c r="A8" s="130" t="s">
        <v>282</v>
      </c>
      <c r="B8" s="131">
        <f>VALUE(LEFT(Criterios[[#This Row],[Código]],2))</f>
        <v>3</v>
      </c>
      <c r="C8" s="2" t="s">
        <v>283</v>
      </c>
      <c r="D8" s="7" t="s">
        <v>284</v>
      </c>
      <c r="E8" s="133">
        <v>0.5</v>
      </c>
      <c r="F8" s="134">
        <f>Criterios[[#This Row],[Ponderación parcial]]*VLOOKUP(B8,Tabla2[#All],4,TRUE)</f>
        <v>0.1</v>
      </c>
      <c r="G8" s="82" t="s">
        <v>269</v>
      </c>
      <c r="H8" s="82" t="s">
        <v>269</v>
      </c>
      <c r="I8" s="82" t="s">
        <v>269</v>
      </c>
      <c r="J8" s="82" t="s">
        <v>269</v>
      </c>
      <c r="K8" s="82" t="s">
        <v>269</v>
      </c>
      <c r="L8" s="82" t="s">
        <v>269</v>
      </c>
      <c r="S8" s="18"/>
      <c r="T8" s="18" t="s">
        <v>269</v>
      </c>
      <c r="U8" s="18" t="s">
        <v>269</v>
      </c>
      <c r="V8" s="18" t="s">
        <v>269</v>
      </c>
      <c r="W8" s="18"/>
      <c r="X8" s="18"/>
      <c r="Y8" s="18"/>
      <c r="Z8" s="18"/>
      <c r="AA8" s="18"/>
      <c r="AB8" s="18"/>
      <c r="AC8" s="18"/>
      <c r="AD8" s="18"/>
    </row>
    <row r="9" ht="45" spans="1:30">
      <c r="A9" s="130" t="s">
        <v>285</v>
      </c>
      <c r="B9" s="131">
        <f>VALUE(LEFT(Criterios[[#This Row],[Código]],2))</f>
        <v>3</v>
      </c>
      <c r="C9" s="2" t="s">
        <v>286</v>
      </c>
      <c r="D9" s="7" t="s">
        <v>287</v>
      </c>
      <c r="E9" s="133">
        <v>0.5</v>
      </c>
      <c r="F9" s="134">
        <f>Criterios[[#This Row],[Ponderación parcial]]*VLOOKUP(B9,Tabla2[#All],4,TRUE)</f>
        <v>0.1</v>
      </c>
      <c r="G9" s="82" t="s">
        <v>269</v>
      </c>
      <c r="H9" s="82" t="s">
        <v>269</v>
      </c>
      <c r="I9" s="82" t="s">
        <v>269</v>
      </c>
      <c r="J9" s="82" t="s">
        <v>269</v>
      </c>
      <c r="K9" s="82" t="s">
        <v>269</v>
      </c>
      <c r="L9" s="82" t="s">
        <v>269</v>
      </c>
      <c r="S9" s="18"/>
      <c r="T9" s="18" t="s">
        <v>269</v>
      </c>
      <c r="U9" s="18" t="s">
        <v>269</v>
      </c>
      <c r="V9" s="18" t="s">
        <v>269</v>
      </c>
      <c r="W9" s="18"/>
      <c r="X9" s="18"/>
      <c r="Y9" s="18"/>
      <c r="Z9" s="18"/>
      <c r="AA9" s="18"/>
      <c r="AB9" s="18"/>
      <c r="AC9" s="18"/>
      <c r="AD9" s="18"/>
    </row>
    <row r="10" ht="60" spans="1:30">
      <c r="A10" s="130" t="s">
        <v>288</v>
      </c>
      <c r="B10" s="131">
        <f>VALUE(LEFT(Criterios[[#This Row],[Código]],2))</f>
        <v>4</v>
      </c>
      <c r="C10" s="59" t="s">
        <v>289</v>
      </c>
      <c r="D10" s="59" t="s">
        <v>290</v>
      </c>
      <c r="E10" s="133">
        <v>0.5</v>
      </c>
      <c r="F10" s="134">
        <f>Criterios[[#This Row],[Ponderación parcial]]*VLOOKUP(B10,Tabla2[#All],4,TRUE)</f>
        <v>0.1</v>
      </c>
      <c r="G10" s="82" t="s">
        <v>269</v>
      </c>
      <c r="H10" s="82" t="s">
        <v>269</v>
      </c>
      <c r="I10" s="82" t="s">
        <v>269</v>
      </c>
      <c r="J10" s="82" t="s">
        <v>269</v>
      </c>
      <c r="K10" s="82" t="s">
        <v>269</v>
      </c>
      <c r="L10" s="82" t="s">
        <v>269</v>
      </c>
      <c r="S10" s="18"/>
      <c r="T10" s="18" t="s">
        <v>269</v>
      </c>
      <c r="U10" s="18" t="s">
        <v>269</v>
      </c>
      <c r="V10" s="18" t="s">
        <v>269</v>
      </c>
      <c r="W10" s="18"/>
      <c r="X10" s="18"/>
      <c r="Y10" s="18"/>
      <c r="Z10" s="18"/>
      <c r="AA10" s="18"/>
      <c r="AB10" s="18"/>
      <c r="AC10" s="18"/>
      <c r="AD10" s="18"/>
    </row>
    <row r="11" ht="45" spans="1:30">
      <c r="A11" s="130" t="s">
        <v>291</v>
      </c>
      <c r="B11" s="131">
        <f>VALUE(LEFT(Criterios[[#This Row],[Código]],2))</f>
        <v>4</v>
      </c>
      <c r="C11" s="59" t="s">
        <v>292</v>
      </c>
      <c r="D11" s="59" t="s">
        <v>292</v>
      </c>
      <c r="E11" s="133">
        <v>0.5</v>
      </c>
      <c r="F11" s="134">
        <f>Criterios[[#This Row],[Ponderación parcial]]*VLOOKUP(B11,Tabla2[#All],4,TRUE)</f>
        <v>0.1</v>
      </c>
      <c r="G11" s="82" t="s">
        <v>269</v>
      </c>
      <c r="H11" s="82" t="s">
        <v>269</v>
      </c>
      <c r="I11" s="82" t="s">
        <v>269</v>
      </c>
      <c r="J11" s="82" t="s">
        <v>269</v>
      </c>
      <c r="K11" s="82" t="s">
        <v>269</v>
      </c>
      <c r="L11" s="82" t="s">
        <v>269</v>
      </c>
      <c r="S11" s="18"/>
      <c r="T11" s="18" t="s">
        <v>269</v>
      </c>
      <c r="U11" s="18" t="s">
        <v>269</v>
      </c>
      <c r="V11" s="18" t="s">
        <v>269</v>
      </c>
      <c r="W11" s="18"/>
      <c r="X11" s="18"/>
      <c r="Y11" s="18"/>
      <c r="Z11" s="18"/>
      <c r="AA11" s="18"/>
      <c r="AB11" s="18"/>
      <c r="AC11" s="18"/>
      <c r="AD11" s="18"/>
    </row>
    <row r="12" ht="30" spans="1:30">
      <c r="A12" s="130" t="s">
        <v>293</v>
      </c>
      <c r="B12" s="131">
        <f>VALUE(LEFT(Criterios[[#This Row],[Código]],2))</f>
        <v>5</v>
      </c>
      <c r="C12" s="59" t="s">
        <v>294</v>
      </c>
      <c r="D12" s="54" t="s">
        <v>295</v>
      </c>
      <c r="E12" s="133">
        <v>0.4</v>
      </c>
      <c r="F12" s="134">
        <f>Criterios[[#This Row],[Ponderación parcial]]*VLOOKUP(B12,Tabla2[#All],4,TRUE)</f>
        <v>0.02</v>
      </c>
      <c r="G12" s="82" t="s">
        <v>269</v>
      </c>
      <c r="H12" s="82" t="s">
        <v>269</v>
      </c>
      <c r="I12" s="82" t="s">
        <v>269</v>
      </c>
      <c r="J12" s="82" t="s">
        <v>269</v>
      </c>
      <c r="K12" s="82" t="s">
        <v>269</v>
      </c>
      <c r="L12" s="82" t="s">
        <v>269</v>
      </c>
      <c r="S12" s="18"/>
      <c r="T12" s="18" t="s">
        <v>269</v>
      </c>
      <c r="U12" s="18" t="s">
        <v>269</v>
      </c>
      <c r="V12" s="18" t="s">
        <v>269</v>
      </c>
      <c r="W12" s="18"/>
      <c r="X12" s="18"/>
      <c r="Y12" s="18"/>
      <c r="Z12" s="18"/>
      <c r="AA12" s="18"/>
      <c r="AB12" s="18"/>
      <c r="AC12" s="18"/>
      <c r="AD12" s="18"/>
    </row>
    <row r="13" ht="45" spans="1:30">
      <c r="A13" s="130" t="s">
        <v>296</v>
      </c>
      <c r="B13" s="131">
        <f>VALUE(LEFT(Criterios[[#This Row],[Código]],2))</f>
        <v>5</v>
      </c>
      <c r="C13" s="7" t="s">
        <v>297</v>
      </c>
      <c r="D13" s="7" t="s">
        <v>298</v>
      </c>
      <c r="E13" s="133">
        <v>0.4</v>
      </c>
      <c r="F13" s="134">
        <f>Criterios[[#This Row],[Ponderación parcial]]*VLOOKUP(B13,Tabla2[#All],4,TRUE)</f>
        <v>0.02</v>
      </c>
      <c r="G13" s="82" t="s">
        <v>269</v>
      </c>
      <c r="H13" s="82" t="s">
        <v>269</v>
      </c>
      <c r="I13" s="82" t="s">
        <v>269</v>
      </c>
      <c r="J13" s="82" t="s">
        <v>269</v>
      </c>
      <c r="K13" s="82" t="s">
        <v>269</v>
      </c>
      <c r="L13" s="82" t="s">
        <v>269</v>
      </c>
      <c r="S13" s="18"/>
      <c r="T13" s="18" t="s">
        <v>269</v>
      </c>
      <c r="U13" s="18" t="s">
        <v>269</v>
      </c>
      <c r="V13" s="18" t="s">
        <v>269</v>
      </c>
      <c r="W13" s="18"/>
      <c r="X13" s="18"/>
      <c r="Y13" s="18"/>
      <c r="Z13" s="18"/>
      <c r="AA13" s="18"/>
      <c r="AB13" s="18"/>
      <c r="AC13" s="18"/>
      <c r="AD13" s="18"/>
    </row>
    <row r="14" ht="75" spans="1:30">
      <c r="A14" s="130" t="s">
        <v>299</v>
      </c>
      <c r="B14" s="131">
        <f>VALUE(LEFT(Criterios[[#This Row],[Código]],2))</f>
        <v>5</v>
      </c>
      <c r="C14" s="59" t="s">
        <v>300</v>
      </c>
      <c r="D14" s="54" t="s">
        <v>301</v>
      </c>
      <c r="E14" s="133">
        <v>0.2</v>
      </c>
      <c r="F14" s="134">
        <f>Criterios[[#This Row],[Ponderación parcial]]*VLOOKUP(B14,Tabla2[#All],4,TRUE)</f>
        <v>0.01</v>
      </c>
      <c r="G14" s="82" t="s">
        <v>269</v>
      </c>
      <c r="H14" s="82" t="s">
        <v>269</v>
      </c>
      <c r="I14" s="82" t="s">
        <v>269</v>
      </c>
      <c r="J14" s="82" t="s">
        <v>269</v>
      </c>
      <c r="K14" s="82" t="s">
        <v>269</v>
      </c>
      <c r="L14" s="82" t="s">
        <v>269</v>
      </c>
      <c r="S14" s="18"/>
      <c r="T14" s="18" t="s">
        <v>269</v>
      </c>
      <c r="U14" s="18" t="s">
        <v>269</v>
      </c>
      <c r="V14" s="18" t="s">
        <v>269</v>
      </c>
      <c r="W14" s="18"/>
      <c r="X14" s="18"/>
      <c r="Y14" s="18"/>
      <c r="Z14" s="18"/>
      <c r="AA14" s="18"/>
      <c r="AB14" s="18"/>
      <c r="AC14" s="18"/>
      <c r="AD14" s="18"/>
    </row>
    <row r="15" ht="45" spans="1:30">
      <c r="A15" s="130" t="s">
        <v>302</v>
      </c>
      <c r="B15" s="131">
        <f>VALUE(LEFT(Criterios[[#This Row],[Código]],2))</f>
        <v>6</v>
      </c>
      <c r="C15" s="59" t="s">
        <v>303</v>
      </c>
      <c r="D15" s="54" t="s">
        <v>304</v>
      </c>
      <c r="E15" s="133">
        <v>0.5</v>
      </c>
      <c r="F15" s="134">
        <f>Criterios[[#This Row],[Ponderación parcial]]*VLOOKUP(B15,Tabla2[#All],4,TRUE)</f>
        <v>0.025</v>
      </c>
      <c r="G15" s="82" t="s">
        <v>269</v>
      </c>
      <c r="H15" s="82" t="s">
        <v>269</v>
      </c>
      <c r="I15" s="82" t="s">
        <v>269</v>
      </c>
      <c r="J15" s="82" t="s">
        <v>269</v>
      </c>
      <c r="K15" s="82" t="s">
        <v>269</v>
      </c>
      <c r="L15" s="82" t="s">
        <v>269</v>
      </c>
      <c r="S15" s="18"/>
      <c r="T15" s="18" t="s">
        <v>269</v>
      </c>
      <c r="U15" s="18" t="s">
        <v>269</v>
      </c>
      <c r="V15" s="18" t="s">
        <v>269</v>
      </c>
      <c r="W15" s="18"/>
      <c r="X15" s="18"/>
      <c r="Y15" s="18"/>
      <c r="Z15" s="18"/>
      <c r="AA15" s="18"/>
      <c r="AB15" s="18"/>
      <c r="AC15" s="18"/>
      <c r="AD15" s="18"/>
    </row>
    <row r="16" ht="60" spans="1:30">
      <c r="A16" s="130" t="s">
        <v>305</v>
      </c>
      <c r="B16" s="131">
        <f>VALUE(LEFT(Criterios[[#This Row],[Código]],2))</f>
        <v>6</v>
      </c>
      <c r="C16" s="2" t="s">
        <v>306</v>
      </c>
      <c r="D16" s="2" t="s">
        <v>307</v>
      </c>
      <c r="E16" s="133">
        <v>0.25</v>
      </c>
      <c r="F16" s="134">
        <f>Criterios[[#This Row],[Ponderación parcial]]*VLOOKUP(B16,Tabla2[#All],4,TRUE)</f>
        <v>0.0125</v>
      </c>
      <c r="G16" s="82" t="s">
        <v>269</v>
      </c>
      <c r="H16" s="82" t="s">
        <v>269</v>
      </c>
      <c r="I16" s="82" t="s">
        <v>269</v>
      </c>
      <c r="J16" s="82" t="s">
        <v>269</v>
      </c>
      <c r="K16" s="82" t="s">
        <v>269</v>
      </c>
      <c r="L16" s="82" t="s">
        <v>269</v>
      </c>
      <c r="S16" s="18"/>
      <c r="T16" s="18" t="s">
        <v>269</v>
      </c>
      <c r="U16" s="18" t="s">
        <v>269</v>
      </c>
      <c r="V16" s="18" t="s">
        <v>269</v>
      </c>
      <c r="W16" s="18"/>
      <c r="X16" s="18"/>
      <c r="Y16" s="18"/>
      <c r="Z16" s="18"/>
      <c r="AA16" s="18"/>
      <c r="AB16" s="18"/>
      <c r="AC16" s="18"/>
      <c r="AD16" s="18"/>
    </row>
    <row r="17" ht="45" spans="1:30">
      <c r="A17" s="130" t="s">
        <v>308</v>
      </c>
      <c r="B17" s="131">
        <f>VALUE(LEFT(Criterios[[#This Row],[Código]],2))</f>
        <v>6</v>
      </c>
      <c r="C17" s="59" t="s">
        <v>309</v>
      </c>
      <c r="D17" s="59" t="s">
        <v>310</v>
      </c>
      <c r="E17" s="133">
        <v>0.25</v>
      </c>
      <c r="F17" s="134">
        <f>Criterios[[#This Row],[Ponderación parcial]]*VLOOKUP(B17,Tabla2[#All],4,TRUE)</f>
        <v>0.0125</v>
      </c>
      <c r="G17" s="82" t="s">
        <v>269</v>
      </c>
      <c r="H17" s="82" t="s">
        <v>269</v>
      </c>
      <c r="I17" s="82" t="s">
        <v>269</v>
      </c>
      <c r="J17" s="82" t="s">
        <v>269</v>
      </c>
      <c r="K17" s="82" t="s">
        <v>269</v>
      </c>
      <c r="L17" s="82" t="s">
        <v>269</v>
      </c>
      <c r="S17" s="18"/>
      <c r="T17" s="18" t="s">
        <v>269</v>
      </c>
      <c r="U17" s="18" t="s">
        <v>269</v>
      </c>
      <c r="V17" s="18" t="s">
        <v>269</v>
      </c>
      <c r="W17" s="18"/>
      <c r="X17" s="18"/>
      <c r="Y17" s="18"/>
      <c r="Z17" s="18"/>
      <c r="AA17" s="18"/>
      <c r="AB17" s="18"/>
      <c r="AC17" s="18"/>
      <c r="AD17" s="18"/>
    </row>
    <row r="18" spans="19:30">
      <c r="S18" s="18"/>
      <c r="T18" s="18"/>
      <c r="U18" s="18"/>
      <c r="V18" s="18"/>
      <c r="W18" s="18"/>
      <c r="X18" s="18"/>
      <c r="Y18" s="18"/>
      <c r="Z18" s="18"/>
      <c r="AA18" s="18"/>
      <c r="AB18" s="18"/>
      <c r="AC18" s="18"/>
      <c r="AD18" s="18"/>
    </row>
    <row r="19" spans="19:30">
      <c r="S19" s="18"/>
      <c r="T19" s="18"/>
      <c r="U19" s="18"/>
      <c r="V19" s="18"/>
      <c r="W19" s="18"/>
      <c r="X19" s="18"/>
      <c r="Y19" s="18"/>
      <c r="Z19" s="18"/>
      <c r="AA19" s="18"/>
      <c r="AB19" s="18"/>
      <c r="AC19" s="18"/>
      <c r="AD19" s="18"/>
    </row>
    <row r="20" spans="19:30">
      <c r="S20" s="18"/>
      <c r="T20" s="18"/>
      <c r="U20" s="18"/>
      <c r="V20" s="18"/>
      <c r="W20" s="18"/>
      <c r="X20" s="18"/>
      <c r="Y20" s="18"/>
      <c r="Z20" s="18"/>
      <c r="AA20" s="18"/>
      <c r="AB20" s="18"/>
      <c r="AC20" s="18"/>
      <c r="AD20" s="18"/>
    </row>
    <row r="21" spans="19:30">
      <c r="S21" s="18"/>
      <c r="T21" s="18"/>
      <c r="U21" s="18"/>
      <c r="V21" s="18"/>
      <c r="W21" s="18"/>
      <c r="X21" s="18"/>
      <c r="Y21" s="18"/>
      <c r="Z21" s="18"/>
      <c r="AA21" s="18"/>
      <c r="AB21" s="18"/>
      <c r="AC21" s="18"/>
      <c r="AD21" s="18"/>
    </row>
    <row r="22" spans="19:30">
      <c r="S22" s="18"/>
      <c r="T22" s="18"/>
      <c r="U22" s="18"/>
      <c r="V22" s="18"/>
      <c r="W22" s="18"/>
      <c r="X22" s="18"/>
      <c r="Y22" s="18"/>
      <c r="Z22" s="18"/>
      <c r="AA22" s="18"/>
      <c r="AB22" s="18"/>
      <c r="AC22" s="18"/>
      <c r="AD22" s="18"/>
    </row>
    <row r="23" spans="19:30">
      <c r="S23" s="18"/>
      <c r="T23" s="18"/>
      <c r="U23" s="18"/>
      <c r="V23" s="18"/>
      <c r="W23" s="18"/>
      <c r="X23" s="18"/>
      <c r="Y23" s="18"/>
      <c r="Z23" s="18"/>
      <c r="AA23" s="18"/>
      <c r="AB23" s="18"/>
      <c r="AC23" s="18"/>
      <c r="AD23" s="18"/>
    </row>
    <row r="24" spans="19:30">
      <c r="S24" s="18"/>
      <c r="T24" s="18"/>
      <c r="U24" s="18"/>
      <c r="V24" s="18"/>
      <c r="W24" s="18"/>
      <c r="X24" s="18"/>
      <c r="Y24" s="18"/>
      <c r="Z24" s="18"/>
      <c r="AA24" s="18"/>
      <c r="AB24" s="18"/>
      <c r="AC24" s="18"/>
      <c r="AD24" s="18"/>
    </row>
    <row r="25" spans="19:30">
      <c r="S25" s="18"/>
      <c r="T25" s="18"/>
      <c r="U25" s="18"/>
      <c r="V25" s="18"/>
      <c r="W25" s="18"/>
      <c r="X25" s="18"/>
      <c r="Y25" s="18"/>
      <c r="Z25" s="18"/>
      <c r="AA25" s="18"/>
      <c r="AB25" s="18"/>
      <c r="AC25" s="18"/>
      <c r="AD25" s="18"/>
    </row>
    <row r="26" spans="19:30">
      <c r="S26" s="18"/>
      <c r="T26" s="18"/>
      <c r="U26" s="18"/>
      <c r="V26" s="18"/>
      <c r="W26" s="18"/>
      <c r="X26" s="18"/>
      <c r="Y26" s="18"/>
      <c r="Z26" s="18"/>
      <c r="AA26" s="18"/>
      <c r="AB26" s="18"/>
      <c r="AC26" s="18"/>
      <c r="AD26" s="18"/>
    </row>
    <row r="27" spans="19:30">
      <c r="S27" s="18"/>
      <c r="T27" s="18"/>
      <c r="U27" s="18"/>
      <c r="V27" s="18"/>
      <c r="W27" s="18"/>
      <c r="X27" s="18"/>
      <c r="Y27" s="18"/>
      <c r="Z27" s="18"/>
      <c r="AA27" s="18"/>
      <c r="AB27" s="18"/>
      <c r="AC27" s="18"/>
      <c r="AD27" s="18"/>
    </row>
    <row r="28" spans="19:30">
      <c r="S28" s="18"/>
      <c r="T28" s="18"/>
      <c r="U28" s="18"/>
      <c r="V28" s="18"/>
      <c r="W28" s="18"/>
      <c r="X28" s="18"/>
      <c r="Y28" s="18"/>
      <c r="Z28" s="18"/>
      <c r="AA28" s="18"/>
      <c r="AB28" s="18"/>
      <c r="AC28" s="18"/>
      <c r="AD28" s="18"/>
    </row>
    <row r="29" spans="19:30">
      <c r="S29" s="18"/>
      <c r="T29" s="18"/>
      <c r="U29" s="18"/>
      <c r="V29" s="18"/>
      <c r="W29" s="18"/>
      <c r="X29" s="18"/>
      <c r="Y29" s="18"/>
      <c r="Z29" s="18"/>
      <c r="AA29" s="18"/>
      <c r="AB29" s="18"/>
      <c r="AC29" s="18"/>
      <c r="AD29" s="18"/>
    </row>
    <row r="30" spans="19:30">
      <c r="S30" s="18"/>
      <c r="T30" s="18"/>
      <c r="U30" s="18"/>
      <c r="V30" s="18"/>
      <c r="W30" s="18"/>
      <c r="X30" s="18"/>
      <c r="Y30" s="18"/>
      <c r="Z30" s="18"/>
      <c r="AA30" s="18"/>
      <c r="AB30" s="18"/>
      <c r="AC30" s="18"/>
      <c r="AD30" s="18"/>
    </row>
    <row r="31" spans="19:30">
      <c r="S31" s="18"/>
      <c r="T31" s="18"/>
      <c r="U31" s="18"/>
      <c r="V31" s="18"/>
      <c r="W31" s="18"/>
      <c r="X31" s="18"/>
      <c r="Y31" s="18"/>
      <c r="Z31" s="18"/>
      <c r="AA31" s="18"/>
      <c r="AB31" s="18"/>
      <c r="AC31" s="18"/>
      <c r="AD31" s="18"/>
    </row>
    <row r="32" spans="19:30">
      <c r="S32" s="18"/>
      <c r="T32" s="18"/>
      <c r="U32" s="18"/>
      <c r="V32" s="18"/>
      <c r="W32" s="18"/>
      <c r="X32" s="18"/>
      <c r="Y32" s="18"/>
      <c r="Z32" s="18"/>
      <c r="AA32" s="18"/>
      <c r="AB32" s="18"/>
      <c r="AC32" s="18"/>
      <c r="AD32" s="18"/>
    </row>
    <row r="33" spans="19:30">
      <c r="S33" s="18"/>
      <c r="T33" s="18"/>
      <c r="U33" s="18"/>
      <c r="V33" s="18"/>
      <c r="W33" s="18"/>
      <c r="X33" s="18"/>
      <c r="Y33" s="18"/>
      <c r="Z33" s="18"/>
      <c r="AA33" s="18"/>
      <c r="AB33" s="18"/>
      <c r="AC33" s="18"/>
      <c r="AD33" s="18"/>
    </row>
  </sheetData>
  <mergeCells count="2">
    <mergeCell ref="G1:R1"/>
    <mergeCell ref="S1:AD1"/>
  </mergeCells>
  <conditionalFormatting sqref="A3:B17;E3:L17">
    <cfRule type="expression" dxfId="16" priority="3">
      <formula>ISEVEN($B3)</formula>
    </cfRule>
  </conditionalFormatting>
  <conditionalFormatting sqref="M4:AD29;G3:L43">
    <cfRule type="expression" dxfId="17" priority="1" stopIfTrue="1">
      <formula>ISBLANK(#REF!)</formula>
    </cfRule>
  </conditionalFormatting>
  <pageMargins left="0.7" right="0.7" top="0.75" bottom="0.75" header="0.3" footer="0.3"/>
  <pageSetup paperSize="9" orientation="portrait"/>
  <headerFooter/>
  <ignoredErrors>
    <ignoredError sqref="H2:L2" numberStoredAsText="1"/>
  </ignoredErrors>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AE48"/>
  <sheetViews>
    <sheetView showGridLines="0" workbookViewId="0">
      <pane ySplit="2" topLeftCell="A3" activePane="bottomLeft" state="frozen"/>
      <selection/>
      <selection pane="bottomLeft" activeCell="A14" sqref="A14"/>
    </sheetView>
  </sheetViews>
  <sheetFormatPr defaultColWidth="11.4380952380952" defaultRowHeight="15"/>
  <cols>
    <col min="1" max="1" width="11.552380952381" style="2" customWidth="1"/>
    <col min="2" max="2" width="7.88571428571429" style="2" hidden="1" customWidth="1"/>
    <col min="3" max="3" width="81.4380952380952" style="9" customWidth="1"/>
    <col min="4" max="4" width="18.6666666666667" style="9" customWidth="1"/>
    <col min="5" max="5" width="15.1047619047619" style="9" customWidth="1"/>
    <col min="6" max="6" width="15.4380952380952" style="9" customWidth="1"/>
    <col min="7" max="7" width="12.1047619047619" style="2" customWidth="1"/>
    <col min="8" max="19" width="4" style="18" customWidth="1"/>
    <col min="20" max="31" width="4" style="2" customWidth="1"/>
    <col min="32" max="16384" width="11.4380952380952" style="2"/>
  </cols>
  <sheetData>
    <row r="1" customHeight="1" spans="1:31">
      <c r="A1" s="123"/>
      <c r="B1" s="123"/>
      <c r="C1" s="124"/>
      <c r="D1" s="125" t="s">
        <v>311</v>
      </c>
      <c r="E1" s="125"/>
      <c r="F1" s="125"/>
      <c r="G1" s="123"/>
      <c r="H1" s="39" t="s">
        <v>312</v>
      </c>
      <c r="I1" s="39"/>
      <c r="J1" s="39"/>
      <c r="K1" s="39"/>
      <c r="L1" s="39"/>
      <c r="M1" s="39"/>
      <c r="N1" s="39"/>
      <c r="O1" s="39"/>
      <c r="P1" s="39"/>
      <c r="Q1" s="39"/>
      <c r="R1" s="39"/>
      <c r="S1" s="39"/>
      <c r="T1" s="39" t="s">
        <v>313</v>
      </c>
      <c r="U1" s="39"/>
      <c r="V1" s="39"/>
      <c r="W1" s="39"/>
      <c r="X1" s="39"/>
      <c r="Y1" s="39"/>
      <c r="Z1" s="39"/>
      <c r="AA1" s="39"/>
      <c r="AB1" s="39"/>
      <c r="AC1" s="39"/>
      <c r="AD1" s="39"/>
      <c r="AE1" s="39"/>
    </row>
    <row r="2" ht="30" spans="1:31">
      <c r="A2" s="126" t="s">
        <v>251</v>
      </c>
      <c r="B2" s="126" t="s">
        <v>252</v>
      </c>
      <c r="C2" s="126" t="s">
        <v>253</v>
      </c>
      <c r="D2" s="126" t="s">
        <v>314</v>
      </c>
      <c r="E2" s="126" t="s">
        <v>315</v>
      </c>
      <c r="F2" s="126" t="s">
        <v>316</v>
      </c>
      <c r="G2" s="126" t="s">
        <v>317</v>
      </c>
      <c r="H2" s="127" t="s">
        <v>257</v>
      </c>
      <c r="I2" s="127" t="s">
        <v>258</v>
      </c>
      <c r="J2" s="127" t="s">
        <v>259</v>
      </c>
      <c r="K2" s="127" t="s">
        <v>260</v>
      </c>
      <c r="L2" s="127" t="s">
        <v>261</v>
      </c>
      <c r="M2" s="127" t="s">
        <v>262</v>
      </c>
      <c r="N2" s="127" t="s">
        <v>318</v>
      </c>
      <c r="O2" s="127" t="s">
        <v>319</v>
      </c>
      <c r="P2" s="127" t="s">
        <v>320</v>
      </c>
      <c r="Q2" s="127" t="s">
        <v>321</v>
      </c>
      <c r="R2" s="127" t="s">
        <v>322</v>
      </c>
      <c r="S2" s="127" t="s">
        <v>323</v>
      </c>
      <c r="T2" s="127" t="s">
        <v>263</v>
      </c>
      <c r="U2" s="127" t="s">
        <v>264</v>
      </c>
      <c r="V2" s="127" t="s">
        <v>265</v>
      </c>
      <c r="W2" s="127" t="s">
        <v>324</v>
      </c>
      <c r="X2" s="127" t="s">
        <v>325</v>
      </c>
      <c r="Y2" s="127" t="s">
        <v>326</v>
      </c>
      <c r="Z2" s="127" t="s">
        <v>327</v>
      </c>
      <c r="AA2" s="127" t="s">
        <v>328</v>
      </c>
      <c r="AB2" s="127" t="s">
        <v>329</v>
      </c>
      <c r="AC2" s="127" t="s">
        <v>330</v>
      </c>
      <c r="AD2" s="127" t="s">
        <v>331</v>
      </c>
      <c r="AE2" s="127" t="s">
        <v>332</v>
      </c>
    </row>
    <row r="3" ht="75" spans="1:31">
      <c r="A3" s="18" t="s">
        <v>266</v>
      </c>
      <c r="B3" s="128"/>
      <c r="C3" s="59" t="s">
        <v>267</v>
      </c>
      <c r="D3" s="7" t="s">
        <v>333</v>
      </c>
      <c r="E3" s="7" t="s">
        <v>334</v>
      </c>
      <c r="F3" s="8" t="s">
        <v>335</v>
      </c>
      <c r="G3" s="129">
        <f>VLOOKUP(Criterios8[[#This Row],[Código]],Criterios[#All],COLUMN(Criterios[[#Headers],[Ponderación total]]),FALSE)*1000</f>
        <v>125</v>
      </c>
      <c r="H3" s="18">
        <f>IF('3.CE'!G3="x",$G3/COUNTIF('3.CE'!$G3:$L3,"x"),"")</f>
        <v>20.8333333333333</v>
      </c>
      <c r="I3" s="18">
        <f>IF('3.CE'!H3="x",$G3/COUNTIF('3.CE'!$G3:$L3,"x"),"")</f>
        <v>20.8333333333333</v>
      </c>
      <c r="J3" s="18">
        <f>IF('3.CE'!I3="x",$G3/COUNTIF('3.CE'!$G3:$L3,"x"),"")</f>
        <v>20.8333333333333</v>
      </c>
      <c r="K3" s="18">
        <f>IF('3.CE'!J3="x",$G3/COUNTIF('3.CE'!$G3:$L3,"x"),"")</f>
        <v>20.8333333333333</v>
      </c>
      <c r="L3" s="18">
        <f>IF('3.CE'!K3="x",$G3/COUNTIF('3.CE'!$G3:$L3,"x"),"")</f>
        <v>20.8333333333333</v>
      </c>
      <c r="M3" s="18">
        <f>IF('3.CE'!L3="x",$G3/COUNTIF('3.CE'!$G3:$L3,"x"),"")</f>
        <v>20.8333333333333</v>
      </c>
      <c r="N3" s="18" t="e">
        <f>IF('3.CE'!#REF!="x",$G3/COUNTIF('3.CE'!$G3:$L3,"x"),"")</f>
        <v>#REF!</v>
      </c>
      <c r="O3" s="18" t="e">
        <f>IF('3.CE'!#REF!="x",$G3/COUNTIF('3.CE'!$G3:$L3,"x"),"")</f>
        <v>#REF!</v>
      </c>
      <c r="P3" s="18" t="e">
        <f>IF('3.CE'!#REF!="x",$G3/COUNTIF('3.CE'!$G3:$L3,"x"),"")</f>
        <v>#REF!</v>
      </c>
      <c r="Q3" s="18" t="e">
        <f>IF('3.CE'!#REF!="x",$G3/COUNTIF('3.CE'!$G3:$L3,"x"),"")</f>
        <v>#REF!</v>
      </c>
      <c r="R3" s="18" t="e">
        <f>IF('3.CE'!#REF!="x",$G3/COUNTIF('3.CE'!$G3:$L3,"x"),"")</f>
        <v>#REF!</v>
      </c>
      <c r="S3" s="18" t="e">
        <f>IF('3.CE'!#REF!="x",$G3/COUNTIF('3.CE'!$G3:$L3,"x"),"")</f>
        <v>#REF!</v>
      </c>
      <c r="T3" s="18" t="e">
        <f>IF('3.CE'!#REF!="x",$G3/COUNTIF('3.CE'!$G3:$L3,"x"),"")</f>
        <v>#REF!</v>
      </c>
      <c r="U3" s="18" t="e">
        <f>IF('3.CE'!#REF!="x",$G3/COUNTIF('3.CE'!$G3:$L3,"x"),"")</f>
        <v>#REF!</v>
      </c>
      <c r="V3" s="18" t="e">
        <f>IF('3.CE'!#REF!="x",$G3/COUNTIF('3.CE'!$G3:$L3,"x"),"")</f>
        <v>#REF!</v>
      </c>
      <c r="W3" s="18" t="e">
        <f>IF('3.CE'!#REF!="x",$G3/COUNTIF('3.CE'!$G3:$L3,"x"),"")</f>
        <v>#REF!</v>
      </c>
      <c r="X3" s="18" t="e">
        <f>IF('3.CE'!#REF!="x",$G3/COUNTIF('3.CE'!$G3:$L3,"x"),"")</f>
        <v>#REF!</v>
      </c>
      <c r="Y3" s="18" t="e">
        <f>IF('3.CE'!#REF!="x",$G3/COUNTIF('3.CE'!$G3:$L3,"x"),"")</f>
        <v>#REF!</v>
      </c>
      <c r="Z3" s="18" t="e">
        <f>IF('3.CE'!#REF!="x",$G3/COUNTIF('3.CE'!$G3:$L3,"x"),"")</f>
        <v>#REF!</v>
      </c>
      <c r="AA3" s="18" t="e">
        <f>IF('3.CE'!#REF!="x",$G3/COUNTIF('3.CE'!$G3:$L3,"x"),"")</f>
        <v>#REF!</v>
      </c>
      <c r="AB3" s="18" t="e">
        <f>IF('3.CE'!#REF!="x",$G3/COUNTIF('3.CE'!$G3:$L3,"x"),"")</f>
        <v>#REF!</v>
      </c>
      <c r="AC3" s="18" t="e">
        <f>IF('3.CE'!#REF!="x",$G3/COUNTIF('3.CE'!$G3:$L3,"x"),"")</f>
        <v>#REF!</v>
      </c>
      <c r="AD3" s="18" t="e">
        <f>IF('3.CE'!#REF!="x",$G3/COUNTIF('3.CE'!$G3:$L3,"x"),"")</f>
        <v>#REF!</v>
      </c>
      <c r="AE3" s="18" t="e">
        <f>IF('3.CE'!#REF!="x",$G3/COUNTIF('3.CE'!$G3:$L3,"x"),"")</f>
        <v>#REF!</v>
      </c>
    </row>
    <row r="4" ht="75" spans="1:31">
      <c r="A4" s="130"/>
      <c r="B4" s="131"/>
      <c r="C4" s="59"/>
      <c r="D4" s="23"/>
      <c r="E4" s="23" t="s">
        <v>336</v>
      </c>
      <c r="F4" s="130" t="s">
        <v>335</v>
      </c>
      <c r="G4" s="129" t="e">
        <f>VLOOKUP(Criterios8[[#This Row],[Código]],Criterios[#All],COLUMN(Criterios[[#Headers],[Ponderación total]]),FALSE)*1000</f>
        <v>#N/A</v>
      </c>
      <c r="H4" s="132" t="e">
        <f>IF('3.CE'!G4="x",$G4/COUNTIF('3.CE'!$G4:$L4,"x"),"")</f>
        <v>#N/A</v>
      </c>
      <c r="I4" s="82" t="e">
        <f>IF('3.CE'!H4="x",$G4/COUNTIF('3.CE'!$G4:$L4,"x"),"")</f>
        <v>#N/A</v>
      </c>
      <c r="J4" s="82" t="e">
        <f>IF('3.CE'!I4="x",$G4/COUNTIF('3.CE'!$G4:$L4,"x"),"")</f>
        <v>#N/A</v>
      </c>
      <c r="K4" s="82" t="e">
        <f>IF('3.CE'!J4="x",$G4/COUNTIF('3.CE'!$G4:$L4,"x"),"")</f>
        <v>#N/A</v>
      </c>
      <c r="L4" s="82" t="e">
        <f>IF('3.CE'!K4="x",$G4/COUNTIF('3.CE'!$G4:$L4,"x"),"")</f>
        <v>#N/A</v>
      </c>
      <c r="M4" s="82" t="e">
        <f>IF('3.CE'!L4="x",$G4/COUNTIF('3.CE'!$G4:$L4,"x"),"")</f>
        <v>#N/A</v>
      </c>
      <c r="N4" s="82" t="e">
        <f>IF('3.CE'!#REF!="x",$G4/COUNTIF('3.CE'!$G4:$L4,"x"),"")</f>
        <v>#REF!</v>
      </c>
      <c r="O4" s="82" t="e">
        <f>IF('3.CE'!#REF!="x",$G4/COUNTIF('3.CE'!$G4:$L4,"x"),"")</f>
        <v>#REF!</v>
      </c>
      <c r="P4" s="82" t="e">
        <f>IF('3.CE'!#REF!="x",$G4/COUNTIF('3.CE'!$G4:$L4,"x"),"")</f>
        <v>#REF!</v>
      </c>
      <c r="Q4" s="82" t="e">
        <f>IF('3.CE'!#REF!="x",$G4/COUNTIF('3.CE'!$G4:$L4,"x"),"")</f>
        <v>#REF!</v>
      </c>
      <c r="R4" s="82" t="e">
        <f>IF('3.CE'!#REF!="x",$G4/COUNTIF('3.CE'!$G4:$L4,"x"),"")</f>
        <v>#REF!</v>
      </c>
      <c r="S4" s="82" t="e">
        <f>IF('3.CE'!#REF!="x",$G4/COUNTIF('3.CE'!$G4:$L4,"x"),"")</f>
        <v>#REF!</v>
      </c>
      <c r="T4" s="82" t="e">
        <f>IF('3.CE'!#REF!="x",$G4/COUNTIF('3.CE'!$G4:$L4,"x"),"")</f>
        <v>#REF!</v>
      </c>
      <c r="U4" s="82" t="e">
        <f>IF('3.CE'!#REF!="x",$G4/COUNTIF('3.CE'!$G4:$L4,"x"),"")</f>
        <v>#REF!</v>
      </c>
      <c r="V4" s="82" t="e">
        <f>IF('3.CE'!#REF!="x",$G4/COUNTIF('3.CE'!$G4:$L4,"x"),"")</f>
        <v>#REF!</v>
      </c>
      <c r="W4" s="82" t="e">
        <f>IF('3.CE'!#REF!="x",$G4/COUNTIF('3.CE'!$G4:$L4,"x"),"")</f>
        <v>#REF!</v>
      </c>
      <c r="X4" s="82" t="e">
        <f>IF('3.CE'!#REF!="x",$G4/COUNTIF('3.CE'!$G4:$L4,"x"),"")</f>
        <v>#REF!</v>
      </c>
      <c r="Y4" s="82" t="e">
        <f>IF('3.CE'!#REF!="x",$G4/COUNTIF('3.CE'!$G4:$L4,"x"),"")</f>
        <v>#REF!</v>
      </c>
      <c r="Z4" s="82" t="e">
        <f>IF('3.CE'!#REF!="x",$G4/COUNTIF('3.CE'!$G4:$L4,"x"),"")</f>
        <v>#REF!</v>
      </c>
      <c r="AA4" s="82" t="e">
        <f>IF('3.CE'!#REF!="x",$G4/COUNTIF('3.CE'!$G4:$L4,"x"),"")</f>
        <v>#REF!</v>
      </c>
      <c r="AB4" s="82" t="e">
        <f>IF('3.CE'!#REF!="x",$G4/COUNTIF('3.CE'!$G4:$L4,"x"),"")</f>
        <v>#REF!</v>
      </c>
      <c r="AC4" s="82" t="e">
        <f>IF('3.CE'!#REF!="x",$G4/COUNTIF('3.CE'!$G4:$L4,"x"),"")</f>
        <v>#REF!</v>
      </c>
      <c r="AD4" s="82" t="e">
        <f>IF('3.CE'!#REF!="x",$G4/COUNTIF('3.CE'!$G4:$L4,"x"),"")</f>
        <v>#REF!</v>
      </c>
      <c r="AE4" s="82" t="e">
        <f>IF('3.CE'!#REF!="x",$G4/COUNTIF('3.CE'!$G4:$L4,"x"),"")</f>
        <v>#REF!</v>
      </c>
    </row>
    <row r="5" ht="75" spans="1:31">
      <c r="A5" s="82" t="s">
        <v>270</v>
      </c>
      <c r="B5" s="131"/>
      <c r="C5" s="59" t="s">
        <v>271</v>
      </c>
      <c r="D5" s="7" t="s">
        <v>333</v>
      </c>
      <c r="E5" s="23" t="s">
        <v>334</v>
      </c>
      <c r="F5" s="130" t="s">
        <v>335</v>
      </c>
      <c r="G5" s="129">
        <f>VLOOKUP(Criterios8[[#This Row],[Código]],Criterios[#All],COLUMN(Criterios[[#Headers],[Ponderación total]]),FALSE)*1000</f>
        <v>125</v>
      </c>
      <c r="H5" s="132">
        <f>IF('3.CE'!G5="x",$G5/COUNTIF('3.CE'!$G5:$L5,"x"),"")</f>
        <v>20.8333333333333</v>
      </c>
      <c r="I5" s="82">
        <f>IF('3.CE'!H5="x",$G5/COUNTIF('3.CE'!$G5:$L5,"x"),"")</f>
        <v>20.8333333333333</v>
      </c>
      <c r="J5" s="82">
        <f>IF('3.CE'!I5="x",$G5/COUNTIF('3.CE'!$G5:$L5,"x"),"")</f>
        <v>20.8333333333333</v>
      </c>
      <c r="K5" s="82">
        <f>IF('3.CE'!J5="x",$G5/COUNTIF('3.CE'!$G5:$L5,"x"),"")</f>
        <v>20.8333333333333</v>
      </c>
      <c r="L5" s="82">
        <f>IF('3.CE'!K5="x",$G5/COUNTIF('3.CE'!$G5:$L5,"x"),"")</f>
        <v>20.8333333333333</v>
      </c>
      <c r="M5" s="82">
        <f>IF('3.CE'!L5="x",$G5/COUNTIF('3.CE'!$G5:$L5,"x"),"")</f>
        <v>20.8333333333333</v>
      </c>
      <c r="N5" s="82" t="e">
        <f>IF('3.CE'!#REF!="x",$G5/COUNTIF('3.CE'!$G5:$L5,"x"),"")</f>
        <v>#REF!</v>
      </c>
      <c r="O5" s="82" t="e">
        <f>IF('3.CE'!#REF!="x",$G5/COUNTIF('3.CE'!$G5:$L5,"x"),"")</f>
        <v>#REF!</v>
      </c>
      <c r="P5" s="82" t="e">
        <f>IF('3.CE'!#REF!="x",$G5/COUNTIF('3.CE'!$G5:$L5,"x"),"")</f>
        <v>#REF!</v>
      </c>
      <c r="Q5" s="82" t="e">
        <f>IF('3.CE'!#REF!="x",$G5/COUNTIF('3.CE'!$G5:$L5,"x"),"")</f>
        <v>#REF!</v>
      </c>
      <c r="R5" s="82" t="e">
        <f>IF('3.CE'!#REF!="x",$G5/COUNTIF('3.CE'!$G5:$L5,"x"),"")</f>
        <v>#REF!</v>
      </c>
      <c r="S5" s="82" t="e">
        <f>IF('3.CE'!#REF!="x",$G5/COUNTIF('3.CE'!$G5:$L5,"x"),"")</f>
        <v>#REF!</v>
      </c>
      <c r="T5" s="82" t="e">
        <f>IF('3.CE'!#REF!="x",$G5/COUNTIF('3.CE'!$G5:$L5,"x"),"")</f>
        <v>#REF!</v>
      </c>
      <c r="U5" s="82" t="e">
        <f>IF('3.CE'!#REF!="x",$G5/COUNTIF('3.CE'!$G5:$L5,"x"),"")</f>
        <v>#REF!</v>
      </c>
      <c r="V5" s="82" t="e">
        <f>IF('3.CE'!#REF!="x",$G5/COUNTIF('3.CE'!$G5:$L5,"x"),"")</f>
        <v>#REF!</v>
      </c>
      <c r="W5" s="82" t="e">
        <f>IF('3.CE'!#REF!="x",$G5/COUNTIF('3.CE'!$G5:$L5,"x"),"")</f>
        <v>#REF!</v>
      </c>
      <c r="X5" s="82" t="e">
        <f>IF('3.CE'!#REF!="x",$G5/COUNTIF('3.CE'!$G5:$L5,"x"),"")</f>
        <v>#REF!</v>
      </c>
      <c r="Y5" s="82" t="e">
        <f>IF('3.CE'!#REF!="x",$G5/COUNTIF('3.CE'!$G5:$L5,"x"),"")</f>
        <v>#REF!</v>
      </c>
      <c r="Z5" s="82" t="e">
        <f>IF('3.CE'!#REF!="x",$G5/COUNTIF('3.CE'!$G5:$L5,"x"),"")</f>
        <v>#REF!</v>
      </c>
      <c r="AA5" s="82" t="e">
        <f>IF('3.CE'!#REF!="x",$G5/COUNTIF('3.CE'!$G5:$L5,"x"),"")</f>
        <v>#REF!</v>
      </c>
      <c r="AB5" s="82" t="e">
        <f>IF('3.CE'!#REF!="x",$G5/COUNTIF('3.CE'!$G5:$L5,"x"),"")</f>
        <v>#REF!</v>
      </c>
      <c r="AC5" s="82" t="e">
        <f>IF('3.CE'!#REF!="x",$G5/COUNTIF('3.CE'!$G5:$L5,"x"),"")</f>
        <v>#REF!</v>
      </c>
      <c r="AD5" s="82" t="e">
        <f>IF('3.CE'!#REF!="x",$G5/COUNTIF('3.CE'!$G5:$L5,"x"),"")</f>
        <v>#REF!</v>
      </c>
      <c r="AE5" s="82" t="e">
        <f>IF('3.CE'!#REF!="x",$G5/COUNTIF('3.CE'!$G5:$L5,"x"),"")</f>
        <v>#REF!</v>
      </c>
    </row>
    <row r="6" ht="75" spans="1:31">
      <c r="A6" s="130"/>
      <c r="B6" s="131"/>
      <c r="C6" s="59"/>
      <c r="D6" s="23"/>
      <c r="E6" s="23" t="s">
        <v>336</v>
      </c>
      <c r="F6" s="130" t="s">
        <v>335</v>
      </c>
      <c r="G6" s="129" t="e">
        <f>VLOOKUP(Criterios8[[#This Row],[Código]],Criterios[#All],COLUMN(Criterios[[#Headers],[Ponderación total]]),FALSE)*1000</f>
        <v>#N/A</v>
      </c>
      <c r="H6" s="132" t="e">
        <f>IF('3.CE'!G5="x",$G6/COUNTIF('3.CE'!$G5:$L5,"x"),"")</f>
        <v>#N/A</v>
      </c>
      <c r="I6" s="82" t="e">
        <f>IF('3.CE'!H5="x",$G6/COUNTIF('3.CE'!$G5:$L5,"x"),"")</f>
        <v>#N/A</v>
      </c>
      <c r="J6" s="82" t="e">
        <f>IF('3.CE'!I5="x",$G6/COUNTIF('3.CE'!$G5:$L5,"x"),"")</f>
        <v>#N/A</v>
      </c>
      <c r="K6" s="82" t="e">
        <f>IF('3.CE'!J5="x",$G6/COUNTIF('3.CE'!$G5:$L5,"x"),"")</f>
        <v>#N/A</v>
      </c>
      <c r="L6" s="82" t="e">
        <f>IF('3.CE'!K5="x",$G6/COUNTIF('3.CE'!$G5:$L5,"x"),"")</f>
        <v>#N/A</v>
      </c>
      <c r="M6" s="82" t="e">
        <f>IF('3.CE'!L5="x",$G6/COUNTIF('3.CE'!$G5:$L5,"x"),"")</f>
        <v>#N/A</v>
      </c>
      <c r="N6" s="82" t="e">
        <f>IF('3.CE'!#REF!="x",$G6/COUNTIF('3.CE'!$G5:$L5,"x"),"")</f>
        <v>#REF!</v>
      </c>
      <c r="O6" s="82" t="e">
        <f>IF('3.CE'!#REF!="x",$G6/COUNTIF('3.CE'!$G5:$L5,"x"),"")</f>
        <v>#REF!</v>
      </c>
      <c r="P6" s="82" t="e">
        <f>IF('3.CE'!#REF!="x",$G6/COUNTIF('3.CE'!$G5:$L5,"x"),"")</f>
        <v>#REF!</v>
      </c>
      <c r="Q6" s="82" t="e">
        <f>IF('3.CE'!#REF!="x",$G6/COUNTIF('3.CE'!$G5:$L5,"x"),"")</f>
        <v>#REF!</v>
      </c>
      <c r="R6" s="82" t="e">
        <f>IF('3.CE'!#REF!="x",$G6/COUNTIF('3.CE'!$G5:$L5,"x"),"")</f>
        <v>#REF!</v>
      </c>
      <c r="S6" s="82" t="e">
        <f>IF('3.CE'!#REF!="x",$G6/COUNTIF('3.CE'!$G5:$L5,"x"),"")</f>
        <v>#REF!</v>
      </c>
      <c r="T6" s="82" t="e">
        <f>IF('3.CE'!#REF!="x",$G6/COUNTIF('3.CE'!$G5:$L5,"x"),"")</f>
        <v>#REF!</v>
      </c>
      <c r="U6" s="82" t="e">
        <f>IF('3.CE'!#REF!="x",$G6/COUNTIF('3.CE'!$G5:$L5,"x"),"")</f>
        <v>#REF!</v>
      </c>
      <c r="V6" s="82" t="e">
        <f>IF('3.CE'!#REF!="x",$G6/COUNTIF('3.CE'!$G5:$L5,"x"),"")</f>
        <v>#REF!</v>
      </c>
      <c r="W6" s="82" t="e">
        <f>IF('3.CE'!#REF!="x",$G6/COUNTIF('3.CE'!$G5:$L5,"x"),"")</f>
        <v>#REF!</v>
      </c>
      <c r="X6" s="82" t="e">
        <f>IF('3.CE'!#REF!="x",$G6/COUNTIF('3.CE'!$G5:$L5,"x"),"")</f>
        <v>#REF!</v>
      </c>
      <c r="Y6" s="82" t="e">
        <f>IF('3.CE'!#REF!="x",$G6/COUNTIF('3.CE'!$G5:$L5,"x"),"")</f>
        <v>#REF!</v>
      </c>
      <c r="Z6" s="82" t="e">
        <f>IF('3.CE'!#REF!="x",$G6/COUNTIF('3.CE'!$G5:$L5,"x"),"")</f>
        <v>#REF!</v>
      </c>
      <c r="AA6" s="82" t="e">
        <f>IF('3.CE'!#REF!="x",$G6/COUNTIF('3.CE'!$G5:$L5,"x"),"")</f>
        <v>#REF!</v>
      </c>
      <c r="AB6" s="82" t="e">
        <f>IF('3.CE'!#REF!="x",$G6/COUNTIF('3.CE'!$G5:$L5,"x"),"")</f>
        <v>#REF!</v>
      </c>
      <c r="AC6" s="82" t="e">
        <f>IF('3.CE'!#REF!="x",$G6/COUNTIF('3.CE'!$G5:$L5,"x"),"")</f>
        <v>#REF!</v>
      </c>
      <c r="AD6" s="82" t="e">
        <f>IF('3.CE'!#REF!="x",$G6/COUNTIF('3.CE'!$G5:$L5,"x"),"")</f>
        <v>#REF!</v>
      </c>
      <c r="AE6" s="82" t="e">
        <f>IF('3.CE'!#REF!="x",$G6/COUNTIF('3.CE'!$G5:$L5,"x"),"")</f>
        <v>#REF!</v>
      </c>
    </row>
    <row r="7" ht="75" spans="1:31">
      <c r="A7" s="82" t="s">
        <v>273</v>
      </c>
      <c r="B7" s="131"/>
      <c r="C7" s="59" t="s">
        <v>274</v>
      </c>
      <c r="D7" s="23" t="s">
        <v>333</v>
      </c>
      <c r="E7" s="23" t="s">
        <v>337</v>
      </c>
      <c r="F7" s="130" t="s">
        <v>338</v>
      </c>
      <c r="G7" s="129">
        <f>VLOOKUP(Criterios8[[#This Row],[Código]],Criterios[#All],COLUMN(Criterios[[#Headers],[Ponderación total]]),FALSE)*1000</f>
        <v>100</v>
      </c>
      <c r="H7" s="132">
        <f>IF('3.CE'!G5="x",$G7/COUNTIF('3.CE'!$G5:$L5,"x"),"")</f>
        <v>16.6666666666667</v>
      </c>
      <c r="I7" s="82">
        <f>IF('3.CE'!H5="x",$G7/COUNTIF('3.CE'!$G5:$L5,"x"),"")</f>
        <v>16.6666666666667</v>
      </c>
      <c r="J7" s="82">
        <f>IF('3.CE'!I5="x",$G7/COUNTIF('3.CE'!$G5:$L5,"x"),"")</f>
        <v>16.6666666666667</v>
      </c>
      <c r="K7" s="82">
        <f>IF('3.CE'!J5="x",$G7/COUNTIF('3.CE'!$G5:$L5,"x"),"")</f>
        <v>16.6666666666667</v>
      </c>
      <c r="L7" s="82">
        <f>IF('3.CE'!K5="x",$G7/COUNTIF('3.CE'!$G5:$L5,"x"),"")</f>
        <v>16.6666666666667</v>
      </c>
      <c r="M7" s="82">
        <f>IF('3.CE'!L5="x",$G7/COUNTIF('3.CE'!$G5:$L5,"x"),"")</f>
        <v>16.6666666666667</v>
      </c>
      <c r="N7" s="82" t="e">
        <f>IF('3.CE'!#REF!="x",$G7/COUNTIF('3.CE'!$G5:$L5,"x"),"")</f>
        <v>#REF!</v>
      </c>
      <c r="O7" s="82" t="e">
        <f>IF('3.CE'!#REF!="x",$G7/COUNTIF('3.CE'!$G5:$L5,"x"),"")</f>
        <v>#REF!</v>
      </c>
      <c r="P7" s="82" t="e">
        <f>IF('3.CE'!#REF!="x",$G7/COUNTIF('3.CE'!$G5:$L5,"x"),"")</f>
        <v>#REF!</v>
      </c>
      <c r="Q7" s="82" t="e">
        <f>IF('3.CE'!#REF!="x",$G7/COUNTIF('3.CE'!$G5:$L5,"x"),"")</f>
        <v>#REF!</v>
      </c>
      <c r="R7" s="82" t="e">
        <f>IF('3.CE'!#REF!="x",$G7/COUNTIF('3.CE'!$G5:$L5,"x"),"")</f>
        <v>#REF!</v>
      </c>
      <c r="S7" s="82" t="e">
        <f>IF('3.CE'!#REF!="x",$G7/COUNTIF('3.CE'!$G5:$L5,"x"),"")</f>
        <v>#REF!</v>
      </c>
      <c r="T7" s="82" t="e">
        <f>IF('3.CE'!#REF!="x",$G7/COUNTIF('3.CE'!$G5:$L5,"x"),"")</f>
        <v>#REF!</v>
      </c>
      <c r="U7" s="82" t="e">
        <f>IF('3.CE'!#REF!="x",$G7/COUNTIF('3.CE'!$G5:$L5,"x"),"")</f>
        <v>#REF!</v>
      </c>
      <c r="V7" s="82" t="e">
        <f>IF('3.CE'!#REF!="x",$G7/COUNTIF('3.CE'!$G5:$L5,"x"),"")</f>
        <v>#REF!</v>
      </c>
      <c r="W7" s="82" t="e">
        <f>IF('3.CE'!#REF!="x",$G7/COUNTIF('3.CE'!$G5:$L5,"x"),"")</f>
        <v>#REF!</v>
      </c>
      <c r="X7" s="82" t="e">
        <f>IF('3.CE'!#REF!="x",$G7/COUNTIF('3.CE'!$G5:$L5,"x"),"")</f>
        <v>#REF!</v>
      </c>
      <c r="Y7" s="82" t="e">
        <f>IF('3.CE'!#REF!="x",$G7/COUNTIF('3.CE'!$G5:$L5,"x"),"")</f>
        <v>#REF!</v>
      </c>
      <c r="Z7" s="82" t="e">
        <f>IF('3.CE'!#REF!="x",$G7/COUNTIF('3.CE'!$G5:$L5,"x"),"")</f>
        <v>#REF!</v>
      </c>
      <c r="AA7" s="82" t="e">
        <f>IF('3.CE'!#REF!="x",$G7/COUNTIF('3.CE'!$G5:$L5,"x"),"")</f>
        <v>#REF!</v>
      </c>
      <c r="AB7" s="82" t="e">
        <f>IF('3.CE'!#REF!="x",$G7/COUNTIF('3.CE'!$G5:$L5,"x"),"")</f>
        <v>#REF!</v>
      </c>
      <c r="AC7" s="82" t="e">
        <f>IF('3.CE'!#REF!="x",$G7/COUNTIF('3.CE'!$G5:$L5,"x"),"")</f>
        <v>#REF!</v>
      </c>
      <c r="AD7" s="82" t="e">
        <f>IF('3.CE'!#REF!="x",$G7/COUNTIF('3.CE'!$G5:$L5,"x"),"")</f>
        <v>#REF!</v>
      </c>
      <c r="AE7" s="82" t="e">
        <f>IF('3.CE'!#REF!="x",$G7/COUNTIF('3.CE'!$G5:$L5,"x"),"")</f>
        <v>#REF!</v>
      </c>
    </row>
    <row r="8" ht="45" spans="1:31">
      <c r="A8" s="130"/>
      <c r="B8" s="131"/>
      <c r="C8" s="59"/>
      <c r="D8" s="23"/>
      <c r="E8" s="23" t="s">
        <v>339</v>
      </c>
      <c r="F8" s="130" t="s">
        <v>340</v>
      </c>
      <c r="G8" s="129" t="e">
        <f>VLOOKUP(Criterios8[[#This Row],[Código]],Criterios[#All],COLUMN(Criterios[[#Headers],[Ponderación total]]),FALSE)*1000</f>
        <v>#N/A</v>
      </c>
      <c r="H8" s="132" t="e">
        <f>IF('3.CE'!G5="x",$G8/COUNTIF('3.CE'!$G5:$L5,"x"),"")</f>
        <v>#N/A</v>
      </c>
      <c r="I8" s="82" t="e">
        <f>IF('3.CE'!H5="x",$G8/COUNTIF('3.CE'!$G5:$L5,"x"),"")</f>
        <v>#N/A</v>
      </c>
      <c r="J8" s="82" t="e">
        <f>IF('3.CE'!I5="x",$G8/COUNTIF('3.CE'!$G5:$L5,"x"),"")</f>
        <v>#N/A</v>
      </c>
      <c r="K8" s="82" t="e">
        <f>IF('3.CE'!J5="x",$G8/COUNTIF('3.CE'!$G5:$L5,"x"),"")</f>
        <v>#N/A</v>
      </c>
      <c r="L8" s="82" t="e">
        <f>IF('3.CE'!K5="x",$G8/COUNTIF('3.CE'!$G5:$L5,"x"),"")</f>
        <v>#N/A</v>
      </c>
      <c r="M8" s="82" t="e">
        <f>IF('3.CE'!L5="x",$G8/COUNTIF('3.CE'!$G5:$L5,"x"),"")</f>
        <v>#N/A</v>
      </c>
      <c r="N8" s="82" t="e">
        <f>IF('3.CE'!#REF!="x",$G8/COUNTIF('3.CE'!$G5:$L5,"x"),"")</f>
        <v>#REF!</v>
      </c>
      <c r="O8" s="82" t="e">
        <f>IF('3.CE'!#REF!="x",$G8/COUNTIF('3.CE'!$G5:$L5,"x"),"")</f>
        <v>#REF!</v>
      </c>
      <c r="P8" s="82" t="e">
        <f>IF('3.CE'!#REF!="x",$G8/COUNTIF('3.CE'!$G5:$L5,"x"),"")</f>
        <v>#REF!</v>
      </c>
      <c r="Q8" s="82" t="e">
        <f>IF('3.CE'!#REF!="x",$G8/COUNTIF('3.CE'!$G5:$L5,"x"),"")</f>
        <v>#REF!</v>
      </c>
      <c r="R8" s="82" t="e">
        <f>IF('3.CE'!#REF!="x",$G8/COUNTIF('3.CE'!$G5:$L5,"x"),"")</f>
        <v>#REF!</v>
      </c>
      <c r="S8" s="82" t="e">
        <f>IF('3.CE'!#REF!="x",$G8/COUNTIF('3.CE'!$G5:$L5,"x"),"")</f>
        <v>#REF!</v>
      </c>
      <c r="T8" s="82" t="e">
        <f>IF('3.CE'!#REF!="x",$G8/COUNTIF('3.CE'!$G5:$L5,"x"),"")</f>
        <v>#REF!</v>
      </c>
      <c r="U8" s="82" t="e">
        <f>IF('3.CE'!#REF!="x",$G8/COUNTIF('3.CE'!$G5:$L5,"x"),"")</f>
        <v>#REF!</v>
      </c>
      <c r="V8" s="82" t="e">
        <f>IF('3.CE'!#REF!="x",$G8/COUNTIF('3.CE'!$G5:$L5,"x"),"")</f>
        <v>#REF!</v>
      </c>
      <c r="W8" s="82" t="e">
        <f>IF('3.CE'!#REF!="x",$G8/COUNTIF('3.CE'!$G5:$L5,"x"),"")</f>
        <v>#REF!</v>
      </c>
      <c r="X8" s="82" t="e">
        <f>IF('3.CE'!#REF!="x",$G8/COUNTIF('3.CE'!$G5:$L5,"x"),"")</f>
        <v>#REF!</v>
      </c>
      <c r="Y8" s="82" t="e">
        <f>IF('3.CE'!#REF!="x",$G8/COUNTIF('3.CE'!$G5:$L5,"x"),"")</f>
        <v>#REF!</v>
      </c>
      <c r="Z8" s="82" t="e">
        <f>IF('3.CE'!#REF!="x",$G8/COUNTIF('3.CE'!$G5:$L5,"x"),"")</f>
        <v>#REF!</v>
      </c>
      <c r="AA8" s="82" t="e">
        <f>IF('3.CE'!#REF!="x",$G8/COUNTIF('3.CE'!$G5:$L5,"x"),"")</f>
        <v>#REF!</v>
      </c>
      <c r="AB8" s="82" t="e">
        <f>IF('3.CE'!#REF!="x",$G8/COUNTIF('3.CE'!$G5:$L5,"x"),"")</f>
        <v>#REF!</v>
      </c>
      <c r="AC8" s="82" t="e">
        <f>IF('3.CE'!#REF!="x",$G8/COUNTIF('3.CE'!$G5:$L5,"x"),"")</f>
        <v>#REF!</v>
      </c>
      <c r="AD8" s="82" t="e">
        <f>IF('3.CE'!#REF!="x",$G8/COUNTIF('3.CE'!$G5:$L5,"x"),"")</f>
        <v>#REF!</v>
      </c>
      <c r="AE8" s="82" t="e">
        <f>IF('3.CE'!#REF!="x",$G8/COUNTIF('3.CE'!$G5:$L5,"x"),"")</f>
        <v>#REF!</v>
      </c>
    </row>
    <row r="9" ht="60" spans="1:31">
      <c r="A9" s="82" t="s">
        <v>276</v>
      </c>
      <c r="B9" s="131"/>
      <c r="C9" s="59" t="s">
        <v>277</v>
      </c>
      <c r="D9" s="23" t="s">
        <v>333</v>
      </c>
      <c r="E9" s="23" t="s">
        <v>341</v>
      </c>
      <c r="F9" s="130" t="s">
        <v>340</v>
      </c>
      <c r="G9" s="129">
        <f>VLOOKUP(Criterios8[[#This Row],[Código]],Criterios[#All],COLUMN(Criterios[[#Headers],[Ponderación total]]),FALSE)*1000</f>
        <v>100</v>
      </c>
      <c r="H9" s="132">
        <f>IF('3.CE'!G5="x",$G9/COUNTIF('3.CE'!$G5:$L5,"x"),"")</f>
        <v>16.6666666666667</v>
      </c>
      <c r="I9" s="82">
        <f>IF('3.CE'!H5="x",$G9/COUNTIF('3.CE'!$G5:$L5,"x"),"")</f>
        <v>16.6666666666667</v>
      </c>
      <c r="J9" s="82">
        <f>IF('3.CE'!I5="x",$G9/COUNTIF('3.CE'!$G5:$L5,"x"),"")</f>
        <v>16.6666666666667</v>
      </c>
      <c r="K9" s="82">
        <f>IF('3.CE'!J5="x",$G9/COUNTIF('3.CE'!$G5:$L5,"x"),"")</f>
        <v>16.6666666666667</v>
      </c>
      <c r="L9" s="82">
        <f>IF('3.CE'!K5="x",$G9/COUNTIF('3.CE'!$G5:$L5,"x"),"")</f>
        <v>16.6666666666667</v>
      </c>
      <c r="M9" s="82">
        <f>IF('3.CE'!L5="x",$G9/COUNTIF('3.CE'!$G5:$L5,"x"),"")</f>
        <v>16.6666666666667</v>
      </c>
      <c r="N9" s="82" t="e">
        <f>IF('3.CE'!#REF!="x",$G9/COUNTIF('3.CE'!$G5:$L5,"x"),"")</f>
        <v>#REF!</v>
      </c>
      <c r="O9" s="82" t="e">
        <f>IF('3.CE'!#REF!="x",$G9/COUNTIF('3.CE'!$G5:$L5,"x"),"")</f>
        <v>#REF!</v>
      </c>
      <c r="P9" s="82" t="e">
        <f>IF('3.CE'!#REF!="x",$G9/COUNTIF('3.CE'!$G5:$L5,"x"),"")</f>
        <v>#REF!</v>
      </c>
      <c r="Q9" s="82" t="e">
        <f>IF('3.CE'!#REF!="x",$G9/COUNTIF('3.CE'!$G5:$L5,"x"),"")</f>
        <v>#REF!</v>
      </c>
      <c r="R9" s="82" t="e">
        <f>IF('3.CE'!#REF!="x",$G9/COUNTIF('3.CE'!$G5:$L5,"x"),"")</f>
        <v>#REF!</v>
      </c>
      <c r="S9" s="82" t="e">
        <f>IF('3.CE'!#REF!="x",$G9/COUNTIF('3.CE'!$G5:$L5,"x"),"")</f>
        <v>#REF!</v>
      </c>
      <c r="T9" s="82" t="e">
        <f>IF('3.CE'!#REF!="x",$G9/COUNTIF('3.CE'!$G5:$L5,"x"),"")</f>
        <v>#REF!</v>
      </c>
      <c r="U9" s="82" t="e">
        <f>IF('3.CE'!#REF!="x",$G9/COUNTIF('3.CE'!$G5:$L5,"x"),"")</f>
        <v>#REF!</v>
      </c>
      <c r="V9" s="82" t="e">
        <f>IF('3.CE'!#REF!="x",$G9/COUNTIF('3.CE'!$G5:$L5,"x"),"")</f>
        <v>#REF!</v>
      </c>
      <c r="W9" s="82" t="e">
        <f>IF('3.CE'!#REF!="x",$G9/COUNTIF('3.CE'!$G5:$L5,"x"),"")</f>
        <v>#REF!</v>
      </c>
      <c r="X9" s="82" t="e">
        <f>IF('3.CE'!#REF!="x",$G9/COUNTIF('3.CE'!$G5:$L5,"x"),"")</f>
        <v>#REF!</v>
      </c>
      <c r="Y9" s="82" t="e">
        <f>IF('3.CE'!#REF!="x",$G9/COUNTIF('3.CE'!$G5:$L5,"x"),"")</f>
        <v>#REF!</v>
      </c>
      <c r="Z9" s="82" t="e">
        <f>IF('3.CE'!#REF!="x",$G9/COUNTIF('3.CE'!$G5:$L5,"x"),"")</f>
        <v>#REF!</v>
      </c>
      <c r="AA9" s="82" t="e">
        <f>IF('3.CE'!#REF!="x",$G9/COUNTIF('3.CE'!$G5:$L5,"x"),"")</f>
        <v>#REF!</v>
      </c>
      <c r="AB9" s="82" t="e">
        <f>IF('3.CE'!#REF!="x",$G9/COUNTIF('3.CE'!$G5:$L5,"x"),"")</f>
        <v>#REF!</v>
      </c>
      <c r="AC9" s="82" t="e">
        <f>IF('3.CE'!#REF!="x",$G9/COUNTIF('3.CE'!$G5:$L5,"x"),"")</f>
        <v>#REF!</v>
      </c>
      <c r="AD9" s="82" t="e">
        <f>IF('3.CE'!#REF!="x",$G9/COUNTIF('3.CE'!$G5:$L5,"x"),"")</f>
        <v>#REF!</v>
      </c>
      <c r="AE9" s="82" t="e">
        <f>IF('3.CE'!#REF!="x",$G9/COUNTIF('3.CE'!$G5:$L5,"x"),"")</f>
        <v>#REF!</v>
      </c>
    </row>
    <row r="10" ht="75" spans="1:31">
      <c r="A10" s="82" t="s">
        <v>279</v>
      </c>
      <c r="B10" s="131"/>
      <c r="C10" s="59" t="s">
        <v>280</v>
      </c>
      <c r="D10" s="23" t="s">
        <v>333</v>
      </c>
      <c r="E10" s="23" t="s">
        <v>342</v>
      </c>
      <c r="F10" s="130" t="s">
        <v>343</v>
      </c>
      <c r="G10" s="129">
        <f>VLOOKUP(Criterios8[[#This Row],[Código]],Criterios[#All],COLUMN(Criterios[[#Headers],[Ponderación total]]),FALSE)*1000</f>
        <v>50</v>
      </c>
      <c r="H10" s="132">
        <f>IF('3.CE'!G5="x",$G10/COUNTIF('3.CE'!$G5:$L5,"x"),"")</f>
        <v>8.33333333333333</v>
      </c>
      <c r="I10" s="82">
        <f>IF('3.CE'!H5="x",$G10/COUNTIF('3.CE'!$G5:$L5,"x"),"")</f>
        <v>8.33333333333333</v>
      </c>
      <c r="J10" s="82">
        <f>IF('3.CE'!I5="x",$G10/COUNTIF('3.CE'!$G5:$L5,"x"),"")</f>
        <v>8.33333333333333</v>
      </c>
      <c r="K10" s="82">
        <f>IF('3.CE'!J5="x",$G10/COUNTIF('3.CE'!$G5:$L5,"x"),"")</f>
        <v>8.33333333333333</v>
      </c>
      <c r="L10" s="82">
        <f>IF('3.CE'!K5="x",$G10/COUNTIF('3.CE'!$G5:$L5,"x"),"")</f>
        <v>8.33333333333333</v>
      </c>
      <c r="M10" s="82">
        <f>IF('3.CE'!L5="x",$G10/COUNTIF('3.CE'!$G5:$L5,"x"),"")</f>
        <v>8.33333333333333</v>
      </c>
      <c r="N10" s="82" t="e">
        <f>IF('3.CE'!#REF!="x",$G10/COUNTIF('3.CE'!$G5:$L5,"x"),"")</f>
        <v>#REF!</v>
      </c>
      <c r="O10" s="82" t="e">
        <f>IF('3.CE'!#REF!="x",$G10/COUNTIF('3.CE'!$G5:$L5,"x"),"")</f>
        <v>#REF!</v>
      </c>
      <c r="P10" s="82" t="e">
        <f>IF('3.CE'!#REF!="x",$G10/COUNTIF('3.CE'!$G5:$L5,"x"),"")</f>
        <v>#REF!</v>
      </c>
      <c r="Q10" s="82" t="e">
        <f>IF('3.CE'!#REF!="x",$G10/COUNTIF('3.CE'!$G5:$L5,"x"),"")</f>
        <v>#REF!</v>
      </c>
      <c r="R10" s="82" t="e">
        <f>IF('3.CE'!#REF!="x",$G10/COUNTIF('3.CE'!$G5:$L5,"x"),"")</f>
        <v>#REF!</v>
      </c>
      <c r="S10" s="82" t="e">
        <f>IF('3.CE'!#REF!="x",$G10/COUNTIF('3.CE'!$G5:$L5,"x"),"")</f>
        <v>#REF!</v>
      </c>
      <c r="T10" s="82" t="e">
        <f>IF('3.CE'!#REF!="x",$G10/COUNTIF('3.CE'!$G5:$L5,"x"),"")</f>
        <v>#REF!</v>
      </c>
      <c r="U10" s="82" t="e">
        <f>IF('3.CE'!#REF!="x",$G10/COUNTIF('3.CE'!$G5:$L5,"x"),"")</f>
        <v>#REF!</v>
      </c>
      <c r="V10" s="82" t="e">
        <f>IF('3.CE'!#REF!="x",$G10/COUNTIF('3.CE'!$G5:$L5,"x"),"")</f>
        <v>#REF!</v>
      </c>
      <c r="W10" s="82" t="e">
        <f>IF('3.CE'!#REF!="x",$G10/COUNTIF('3.CE'!$G5:$L5,"x"),"")</f>
        <v>#REF!</v>
      </c>
      <c r="X10" s="82" t="e">
        <f>IF('3.CE'!#REF!="x",$G10/COUNTIF('3.CE'!$G5:$L5,"x"),"")</f>
        <v>#REF!</v>
      </c>
      <c r="Y10" s="82" t="e">
        <f>IF('3.CE'!#REF!="x",$G10/COUNTIF('3.CE'!$G5:$L5,"x"),"")</f>
        <v>#REF!</v>
      </c>
      <c r="Z10" s="82" t="e">
        <f>IF('3.CE'!#REF!="x",$G10/COUNTIF('3.CE'!$G5:$L5,"x"),"")</f>
        <v>#REF!</v>
      </c>
      <c r="AA10" s="82" t="e">
        <f>IF('3.CE'!#REF!="x",$G10/COUNTIF('3.CE'!$G5:$L5,"x"),"")</f>
        <v>#REF!</v>
      </c>
      <c r="AB10" s="82" t="e">
        <f>IF('3.CE'!#REF!="x",$G10/COUNTIF('3.CE'!$G5:$L5,"x"),"")</f>
        <v>#REF!</v>
      </c>
      <c r="AC10" s="82" t="e">
        <f>IF('3.CE'!#REF!="x",$G10/COUNTIF('3.CE'!$G5:$L5,"x"),"")</f>
        <v>#REF!</v>
      </c>
      <c r="AD10" s="82" t="e">
        <f>IF('3.CE'!#REF!="x",$G10/COUNTIF('3.CE'!$G5:$L5,"x"),"")</f>
        <v>#REF!</v>
      </c>
      <c r="AE10" s="82" t="e">
        <f>IF('3.CE'!#REF!="x",$G10/COUNTIF('3.CE'!$G5:$L5,"x"),"")</f>
        <v>#REF!</v>
      </c>
    </row>
    <row r="11" ht="90" spans="1:31">
      <c r="A11" s="130" t="s">
        <v>282</v>
      </c>
      <c r="B11" s="131"/>
      <c r="C11" s="59" t="s">
        <v>344</v>
      </c>
      <c r="D11" s="23" t="s">
        <v>333</v>
      </c>
      <c r="E11" s="23" t="s">
        <v>342</v>
      </c>
      <c r="F11" s="130" t="s">
        <v>343</v>
      </c>
      <c r="G11" s="129">
        <f>VLOOKUP(Criterios8[[#This Row],[Código]],Criterios[#All],COLUMN(Criterios[[#Headers],[Ponderación total]]),FALSE)*1000</f>
        <v>100</v>
      </c>
      <c r="H11" s="132">
        <f>IF('3.CE'!G5="x",$G11/COUNTIF('3.CE'!$G5:$L5,"x"),"")</f>
        <v>16.6666666666667</v>
      </c>
      <c r="I11" s="82">
        <f>IF('3.CE'!H5="x",$G11/COUNTIF('3.CE'!$G5:$L5,"x"),"")</f>
        <v>16.6666666666667</v>
      </c>
      <c r="J11" s="82">
        <f>IF('3.CE'!I5="x",$G11/COUNTIF('3.CE'!$G5:$L5,"x"),"")</f>
        <v>16.6666666666667</v>
      </c>
      <c r="K11" s="82">
        <f>IF('3.CE'!J5="x",$G11/COUNTIF('3.CE'!$G5:$L5,"x"),"")</f>
        <v>16.6666666666667</v>
      </c>
      <c r="L11" s="82">
        <f>IF('3.CE'!K5="x",$G11/COUNTIF('3.CE'!$G5:$L5,"x"),"")</f>
        <v>16.6666666666667</v>
      </c>
      <c r="M11" s="82">
        <f>IF('3.CE'!L5="x",$G11/COUNTIF('3.CE'!$G5:$L5,"x"),"")</f>
        <v>16.6666666666667</v>
      </c>
      <c r="N11" s="82" t="e">
        <f>IF('3.CE'!#REF!="x",$G11/COUNTIF('3.CE'!$G5:$L5,"x"),"")</f>
        <v>#REF!</v>
      </c>
      <c r="O11" s="82" t="e">
        <f>IF('3.CE'!#REF!="x",$G11/COUNTIF('3.CE'!$G5:$L5,"x"),"")</f>
        <v>#REF!</v>
      </c>
      <c r="P11" s="82" t="e">
        <f>IF('3.CE'!#REF!="x",$G11/COUNTIF('3.CE'!$G5:$L5,"x"),"")</f>
        <v>#REF!</v>
      </c>
      <c r="Q11" s="82" t="e">
        <f>IF('3.CE'!#REF!="x",$G11/COUNTIF('3.CE'!$G5:$L5,"x"),"")</f>
        <v>#REF!</v>
      </c>
      <c r="R11" s="82" t="e">
        <f>IF('3.CE'!#REF!="x",$G11/COUNTIF('3.CE'!$G5:$L5,"x"),"")</f>
        <v>#REF!</v>
      </c>
      <c r="S11" s="82" t="e">
        <f>IF('3.CE'!#REF!="x",$G11/COUNTIF('3.CE'!$G5:$L5,"x"),"")</f>
        <v>#REF!</v>
      </c>
      <c r="T11" s="82" t="e">
        <f>IF('3.CE'!#REF!="x",$G11/COUNTIF('3.CE'!$G5:$L5,"x"),"")</f>
        <v>#REF!</v>
      </c>
      <c r="U11" s="82" t="e">
        <f>IF('3.CE'!#REF!="x",$G11/COUNTIF('3.CE'!$G5:$L5,"x"),"")</f>
        <v>#REF!</v>
      </c>
      <c r="V11" s="82" t="e">
        <f>IF('3.CE'!#REF!="x",$G11/COUNTIF('3.CE'!$G5:$L5,"x"),"")</f>
        <v>#REF!</v>
      </c>
      <c r="W11" s="82" t="e">
        <f>IF('3.CE'!#REF!="x",$G11/COUNTIF('3.CE'!$G5:$L5,"x"),"")</f>
        <v>#REF!</v>
      </c>
      <c r="X11" s="82" t="e">
        <f>IF('3.CE'!#REF!="x",$G11/COUNTIF('3.CE'!$G5:$L5,"x"),"")</f>
        <v>#REF!</v>
      </c>
      <c r="Y11" s="82" t="e">
        <f>IF('3.CE'!#REF!="x",$G11/COUNTIF('3.CE'!$G5:$L5,"x"),"")</f>
        <v>#REF!</v>
      </c>
      <c r="Z11" s="82" t="e">
        <f>IF('3.CE'!#REF!="x",$G11/COUNTIF('3.CE'!$G5:$L5,"x"),"")</f>
        <v>#REF!</v>
      </c>
      <c r="AA11" s="82" t="e">
        <f>IF('3.CE'!#REF!="x",$G11/COUNTIF('3.CE'!$G5:$L5,"x"),"")</f>
        <v>#REF!</v>
      </c>
      <c r="AB11" s="82" t="e">
        <f>IF('3.CE'!#REF!="x",$G11/COUNTIF('3.CE'!$G5:$L5,"x"),"")</f>
        <v>#REF!</v>
      </c>
      <c r="AC11" s="82" t="e">
        <f>IF('3.CE'!#REF!="x",$G11/COUNTIF('3.CE'!$G5:$L5,"x"),"")</f>
        <v>#REF!</v>
      </c>
      <c r="AD11" s="82" t="e">
        <f>IF('3.CE'!#REF!="x",$G11/COUNTIF('3.CE'!$G5:$L5,"x"),"")</f>
        <v>#REF!</v>
      </c>
      <c r="AE11" s="82" t="e">
        <f>IF('3.CE'!#REF!="x",$G11/COUNTIF('3.CE'!$G5:$L5,"x"),"")</f>
        <v>#REF!</v>
      </c>
    </row>
    <row r="12" ht="60" spans="1:31">
      <c r="A12" s="130" t="s">
        <v>285</v>
      </c>
      <c r="B12" s="131"/>
      <c r="C12" s="59" t="s">
        <v>345</v>
      </c>
      <c r="D12" s="23" t="s">
        <v>333</v>
      </c>
      <c r="E12" s="23" t="s">
        <v>342</v>
      </c>
      <c r="F12" s="130" t="s">
        <v>346</v>
      </c>
      <c r="G12" s="129">
        <f>VLOOKUP(Criterios8[[#This Row],[Código]],Criterios[#All],COLUMN(Criterios[[#Headers],[Ponderación total]]),FALSE)*1000</f>
        <v>100</v>
      </c>
      <c r="H12" s="132">
        <f>IF('3.CE'!G5="x",$G12/COUNTIF('3.CE'!$G5:$L5,"x"),"")</f>
        <v>16.6666666666667</v>
      </c>
      <c r="I12" s="82">
        <f>IF('3.CE'!H5="x",$G12/COUNTIF('3.CE'!$G5:$L5,"x"),"")</f>
        <v>16.6666666666667</v>
      </c>
      <c r="J12" s="82">
        <f>IF('3.CE'!I5="x",$G12/COUNTIF('3.CE'!$G5:$L5,"x"),"")</f>
        <v>16.6666666666667</v>
      </c>
      <c r="K12" s="82">
        <f>IF('3.CE'!J5="x",$G12/COUNTIF('3.CE'!$G5:$L5,"x"),"")</f>
        <v>16.6666666666667</v>
      </c>
      <c r="L12" s="82">
        <f>IF('3.CE'!K5="x",$G12/COUNTIF('3.CE'!$G5:$L5,"x"),"")</f>
        <v>16.6666666666667</v>
      </c>
      <c r="M12" s="82">
        <f>IF('3.CE'!L5="x",$G12/COUNTIF('3.CE'!$G5:$L5,"x"),"")</f>
        <v>16.6666666666667</v>
      </c>
      <c r="N12" s="82" t="e">
        <f>IF('3.CE'!#REF!="x",$G12/COUNTIF('3.CE'!$G5:$L5,"x"),"")</f>
        <v>#REF!</v>
      </c>
      <c r="O12" s="82" t="e">
        <f>IF('3.CE'!#REF!="x",$G12/COUNTIF('3.CE'!$G5:$L5,"x"),"")</f>
        <v>#REF!</v>
      </c>
      <c r="P12" s="82" t="e">
        <f>IF('3.CE'!#REF!="x",$G12/COUNTIF('3.CE'!$G5:$L5,"x"),"")</f>
        <v>#REF!</v>
      </c>
      <c r="Q12" s="82" t="e">
        <f>IF('3.CE'!#REF!="x",$G12/COUNTIF('3.CE'!$G5:$L5,"x"),"")</f>
        <v>#REF!</v>
      </c>
      <c r="R12" s="82" t="e">
        <f>IF('3.CE'!#REF!="x",$G12/COUNTIF('3.CE'!$G5:$L5,"x"),"")</f>
        <v>#REF!</v>
      </c>
      <c r="S12" s="82" t="e">
        <f>IF('3.CE'!#REF!="x",$G12/COUNTIF('3.CE'!$G5:$L5,"x"),"")</f>
        <v>#REF!</v>
      </c>
      <c r="T12" s="82" t="e">
        <f>IF('3.CE'!#REF!="x",$G12/COUNTIF('3.CE'!$G5:$L5,"x"),"")</f>
        <v>#REF!</v>
      </c>
      <c r="U12" s="82" t="e">
        <f>IF('3.CE'!#REF!="x",$G12/COUNTIF('3.CE'!$G5:$L5,"x"),"")</f>
        <v>#REF!</v>
      </c>
      <c r="V12" s="82" t="e">
        <f>IF('3.CE'!#REF!="x",$G12/COUNTIF('3.CE'!$G5:$L5,"x"),"")</f>
        <v>#REF!</v>
      </c>
      <c r="W12" s="82" t="e">
        <f>IF('3.CE'!#REF!="x",$G12/COUNTIF('3.CE'!$G5:$L5,"x"),"")</f>
        <v>#REF!</v>
      </c>
      <c r="X12" s="82" t="e">
        <f>IF('3.CE'!#REF!="x",$G12/COUNTIF('3.CE'!$G5:$L5,"x"),"")</f>
        <v>#REF!</v>
      </c>
      <c r="Y12" s="82" t="e">
        <f>IF('3.CE'!#REF!="x",$G12/COUNTIF('3.CE'!$G5:$L5,"x"),"")</f>
        <v>#REF!</v>
      </c>
      <c r="Z12" s="82" t="e">
        <f>IF('3.CE'!#REF!="x",$G12/COUNTIF('3.CE'!$G5:$L5,"x"),"")</f>
        <v>#REF!</v>
      </c>
      <c r="AA12" s="82" t="e">
        <f>IF('3.CE'!#REF!="x",$G12/COUNTIF('3.CE'!$G5:$L5,"x"),"")</f>
        <v>#REF!</v>
      </c>
      <c r="AB12" s="82" t="e">
        <f>IF('3.CE'!#REF!="x",$G12/COUNTIF('3.CE'!$G5:$L5,"x"),"")</f>
        <v>#REF!</v>
      </c>
      <c r="AC12" s="82" t="e">
        <f>IF('3.CE'!#REF!="x",$G12/COUNTIF('3.CE'!$G5:$L5,"x"),"")</f>
        <v>#REF!</v>
      </c>
      <c r="AD12" s="82" t="e">
        <f>IF('3.CE'!#REF!="x",$G12/COUNTIF('3.CE'!$G5:$L5,"x"),"")</f>
        <v>#REF!</v>
      </c>
      <c r="AE12" s="82" t="e">
        <f>IF('3.CE'!#REF!="x",$G12/COUNTIF('3.CE'!$G5:$L5,"x"),"")</f>
        <v>#REF!</v>
      </c>
    </row>
    <row r="13" ht="75" spans="1:31">
      <c r="A13" s="130" t="s">
        <v>288</v>
      </c>
      <c r="B13" s="131"/>
      <c r="C13" s="59" t="s">
        <v>289</v>
      </c>
      <c r="D13" s="23" t="s">
        <v>333</v>
      </c>
      <c r="E13" s="23" t="s">
        <v>342</v>
      </c>
      <c r="F13" s="130" t="s">
        <v>346</v>
      </c>
      <c r="G13" s="129">
        <f>VLOOKUP(Criterios8[[#This Row],[Código]],Criterios[#All],COLUMN(Criterios[[#Headers],[Ponderación total]]),FALSE)*1000</f>
        <v>100</v>
      </c>
      <c r="H13" s="132">
        <f>IF('3.CE'!G5="x",$G13/COUNTIF('3.CE'!$G5:$L5,"x"),"")</f>
        <v>16.6666666666667</v>
      </c>
      <c r="I13" s="82">
        <f>IF('3.CE'!H5="x",$G13/COUNTIF('3.CE'!$G5:$L5,"x"),"")</f>
        <v>16.6666666666667</v>
      </c>
      <c r="J13" s="82">
        <f>IF('3.CE'!I5="x",$G13/COUNTIF('3.CE'!$G5:$L5,"x"),"")</f>
        <v>16.6666666666667</v>
      </c>
      <c r="K13" s="82">
        <f>IF('3.CE'!J5="x",$G13/COUNTIF('3.CE'!$G5:$L5,"x"),"")</f>
        <v>16.6666666666667</v>
      </c>
      <c r="L13" s="82">
        <f>IF('3.CE'!K5="x",$G13/COUNTIF('3.CE'!$G5:$L5,"x"),"")</f>
        <v>16.6666666666667</v>
      </c>
      <c r="M13" s="82">
        <f>IF('3.CE'!L5="x",$G13/COUNTIF('3.CE'!$G5:$L5,"x"),"")</f>
        <v>16.6666666666667</v>
      </c>
      <c r="N13" s="82" t="e">
        <f>IF('3.CE'!#REF!="x",$G13/COUNTIF('3.CE'!$G5:$L5,"x"),"")</f>
        <v>#REF!</v>
      </c>
      <c r="O13" s="82" t="e">
        <f>IF('3.CE'!#REF!="x",$G13/COUNTIF('3.CE'!$G5:$L5,"x"),"")</f>
        <v>#REF!</v>
      </c>
      <c r="P13" s="82" t="e">
        <f>IF('3.CE'!#REF!="x",$G13/COUNTIF('3.CE'!$G5:$L5,"x"),"")</f>
        <v>#REF!</v>
      </c>
      <c r="Q13" s="82" t="e">
        <f>IF('3.CE'!#REF!="x",$G13/COUNTIF('3.CE'!$G5:$L5,"x"),"")</f>
        <v>#REF!</v>
      </c>
      <c r="R13" s="82" t="e">
        <f>IF('3.CE'!#REF!="x",$G13/COUNTIF('3.CE'!$G5:$L5,"x"),"")</f>
        <v>#REF!</v>
      </c>
      <c r="S13" s="82" t="e">
        <f>IF('3.CE'!#REF!="x",$G13/COUNTIF('3.CE'!$G5:$L5,"x"),"")</f>
        <v>#REF!</v>
      </c>
      <c r="T13" s="82" t="e">
        <f>IF('3.CE'!#REF!="x",$G13/COUNTIF('3.CE'!$G5:$L5,"x"),"")</f>
        <v>#REF!</v>
      </c>
      <c r="U13" s="82" t="e">
        <f>IF('3.CE'!#REF!="x",$G13/COUNTIF('3.CE'!$G5:$L5,"x"),"")</f>
        <v>#REF!</v>
      </c>
      <c r="V13" s="82" t="e">
        <f>IF('3.CE'!#REF!="x",$G13/COUNTIF('3.CE'!$G5:$L5,"x"),"")</f>
        <v>#REF!</v>
      </c>
      <c r="W13" s="82" t="e">
        <f>IF('3.CE'!#REF!="x",$G13/COUNTIF('3.CE'!$G5:$L5,"x"),"")</f>
        <v>#REF!</v>
      </c>
      <c r="X13" s="82" t="e">
        <f>IF('3.CE'!#REF!="x",$G13/COUNTIF('3.CE'!$G5:$L5,"x"),"")</f>
        <v>#REF!</v>
      </c>
      <c r="Y13" s="82" t="e">
        <f>IF('3.CE'!#REF!="x",$G13/COUNTIF('3.CE'!$G5:$L5,"x"),"")</f>
        <v>#REF!</v>
      </c>
      <c r="Z13" s="82" t="e">
        <f>IF('3.CE'!#REF!="x",$G13/COUNTIF('3.CE'!$G5:$L5,"x"),"")</f>
        <v>#REF!</v>
      </c>
      <c r="AA13" s="82" t="e">
        <f>IF('3.CE'!#REF!="x",$G13/COUNTIF('3.CE'!$G5:$L5,"x"),"")</f>
        <v>#REF!</v>
      </c>
      <c r="AB13" s="82" t="e">
        <f>IF('3.CE'!#REF!="x",$G13/COUNTIF('3.CE'!$G5:$L5,"x"),"")</f>
        <v>#REF!</v>
      </c>
      <c r="AC13" s="82" t="e">
        <f>IF('3.CE'!#REF!="x",$G13/COUNTIF('3.CE'!$G5:$L5,"x"),"")</f>
        <v>#REF!</v>
      </c>
      <c r="AD13" s="82" t="e">
        <f>IF('3.CE'!#REF!="x",$G13/COUNTIF('3.CE'!$G5:$L5,"x"),"")</f>
        <v>#REF!</v>
      </c>
      <c r="AE13" s="82" t="e">
        <f>IF('3.CE'!#REF!="x",$G13/COUNTIF('3.CE'!$G5:$L5,"x"),"")</f>
        <v>#REF!</v>
      </c>
    </row>
    <row r="14" ht="45" spans="1:31">
      <c r="A14" s="130"/>
      <c r="B14" s="131"/>
      <c r="C14" s="59"/>
      <c r="D14" s="23"/>
      <c r="E14" s="23" t="s">
        <v>347</v>
      </c>
      <c r="F14" s="130" t="s">
        <v>340</v>
      </c>
      <c r="G14" s="129" t="e">
        <f>VLOOKUP(Criterios8[[#This Row],[Código]],Criterios[#All],COLUMN(Criterios[[#Headers],[Ponderación total]]),FALSE)*1000</f>
        <v>#N/A</v>
      </c>
      <c r="H14" s="132" t="e">
        <f>IF('3.CE'!G5="x",$G14/COUNTIF('3.CE'!$G5:$L5,"x"),"")</f>
        <v>#N/A</v>
      </c>
      <c r="I14" s="82" t="e">
        <f>IF('3.CE'!H5="x",$G14/COUNTIF('3.CE'!$G5:$L5,"x"),"")</f>
        <v>#N/A</v>
      </c>
      <c r="J14" s="82" t="e">
        <f>IF('3.CE'!I5="x",$G14/COUNTIF('3.CE'!$G5:$L5,"x"),"")</f>
        <v>#N/A</v>
      </c>
      <c r="K14" s="82" t="e">
        <f>IF('3.CE'!J5="x",$G14/COUNTIF('3.CE'!$G5:$L5,"x"),"")</f>
        <v>#N/A</v>
      </c>
      <c r="L14" s="82" t="e">
        <f>IF('3.CE'!K5="x",$G14/COUNTIF('3.CE'!$G5:$L5,"x"),"")</f>
        <v>#N/A</v>
      </c>
      <c r="M14" s="82" t="e">
        <f>IF('3.CE'!L5="x",$G14/COUNTIF('3.CE'!$G5:$L5,"x"),"")</f>
        <v>#N/A</v>
      </c>
      <c r="N14" s="82" t="e">
        <f>IF('3.CE'!#REF!="x",$G14/COUNTIF('3.CE'!$G5:$L5,"x"),"")</f>
        <v>#REF!</v>
      </c>
      <c r="O14" s="82" t="e">
        <f>IF('3.CE'!#REF!="x",$G14/COUNTIF('3.CE'!$G5:$L5,"x"),"")</f>
        <v>#REF!</v>
      </c>
      <c r="P14" s="82" t="e">
        <f>IF('3.CE'!#REF!="x",$G14/COUNTIF('3.CE'!$G5:$L5,"x"),"")</f>
        <v>#REF!</v>
      </c>
      <c r="Q14" s="82" t="e">
        <f>IF('3.CE'!#REF!="x",$G14/COUNTIF('3.CE'!$G5:$L5,"x"),"")</f>
        <v>#REF!</v>
      </c>
      <c r="R14" s="82" t="e">
        <f>IF('3.CE'!#REF!="x",$G14/COUNTIF('3.CE'!$G5:$L5,"x"),"")</f>
        <v>#REF!</v>
      </c>
      <c r="S14" s="82" t="e">
        <f>IF('3.CE'!#REF!="x",$G14/COUNTIF('3.CE'!$G5:$L5,"x"),"")</f>
        <v>#REF!</v>
      </c>
      <c r="T14" s="82" t="e">
        <f>IF('3.CE'!#REF!="x",$G14/COUNTIF('3.CE'!$G5:$L5,"x"),"")</f>
        <v>#REF!</v>
      </c>
      <c r="U14" s="82" t="e">
        <f>IF('3.CE'!#REF!="x",$G14/COUNTIF('3.CE'!$G5:$L5,"x"),"")</f>
        <v>#REF!</v>
      </c>
      <c r="V14" s="82" t="e">
        <f>IF('3.CE'!#REF!="x",$G14/COUNTIF('3.CE'!$G5:$L5,"x"),"")</f>
        <v>#REF!</v>
      </c>
      <c r="W14" s="82" t="e">
        <f>IF('3.CE'!#REF!="x",$G14/COUNTIF('3.CE'!$G5:$L5,"x"),"")</f>
        <v>#REF!</v>
      </c>
      <c r="X14" s="82" t="e">
        <f>IF('3.CE'!#REF!="x",$G14/COUNTIF('3.CE'!$G5:$L5,"x"),"")</f>
        <v>#REF!</v>
      </c>
      <c r="Y14" s="82" t="e">
        <f>IF('3.CE'!#REF!="x",$G14/COUNTIF('3.CE'!$G5:$L5,"x"),"")</f>
        <v>#REF!</v>
      </c>
      <c r="Z14" s="82" t="e">
        <f>IF('3.CE'!#REF!="x",$G14/COUNTIF('3.CE'!$G5:$L5,"x"),"")</f>
        <v>#REF!</v>
      </c>
      <c r="AA14" s="82" t="e">
        <f>IF('3.CE'!#REF!="x",$G14/COUNTIF('3.CE'!$G5:$L5,"x"),"")</f>
        <v>#REF!</v>
      </c>
      <c r="AB14" s="82" t="e">
        <f>IF('3.CE'!#REF!="x",$G14/COUNTIF('3.CE'!$G5:$L5,"x"),"")</f>
        <v>#REF!</v>
      </c>
      <c r="AC14" s="82" t="e">
        <f>IF('3.CE'!#REF!="x",$G14/COUNTIF('3.CE'!$G5:$L5,"x"),"")</f>
        <v>#REF!</v>
      </c>
      <c r="AD14" s="82" t="e">
        <f>IF('3.CE'!#REF!="x",$G14/COUNTIF('3.CE'!$G5:$L5,"x"),"")</f>
        <v>#REF!</v>
      </c>
      <c r="AE14" s="82" t="e">
        <f>IF('3.CE'!#REF!="x",$G14/COUNTIF('3.CE'!$G5:$L5,"x"),"")</f>
        <v>#REF!</v>
      </c>
    </row>
    <row r="15" ht="60" spans="1:31">
      <c r="A15" s="130" t="s">
        <v>291</v>
      </c>
      <c r="B15" s="131"/>
      <c r="C15" s="59" t="s">
        <v>292</v>
      </c>
      <c r="D15" s="23" t="s">
        <v>333</v>
      </c>
      <c r="E15" s="23" t="s">
        <v>342</v>
      </c>
      <c r="F15" s="130" t="s">
        <v>346</v>
      </c>
      <c r="G15" s="129">
        <f>VLOOKUP(Criterios8[[#This Row],[Código]],Criterios[#All],COLUMN(Criterios[[#Headers],[Ponderación total]]),FALSE)*1000</f>
        <v>100</v>
      </c>
      <c r="H15" s="132">
        <f>IF('3.CE'!G5="x",$G15/COUNTIF('3.CE'!$G5:$L5,"x"),"")</f>
        <v>16.6666666666667</v>
      </c>
      <c r="I15" s="82">
        <f>IF('3.CE'!H5="x",$G15/COUNTIF('3.CE'!$G5:$L5,"x"),"")</f>
        <v>16.6666666666667</v>
      </c>
      <c r="J15" s="82">
        <f>IF('3.CE'!I5="x",$G15/COUNTIF('3.CE'!$G5:$L5,"x"),"")</f>
        <v>16.6666666666667</v>
      </c>
      <c r="K15" s="82">
        <f>IF('3.CE'!J5="x",$G15/COUNTIF('3.CE'!$G5:$L5,"x"),"")</f>
        <v>16.6666666666667</v>
      </c>
      <c r="L15" s="82">
        <f>IF('3.CE'!K5="x",$G15/COUNTIF('3.CE'!$G5:$L5,"x"),"")</f>
        <v>16.6666666666667</v>
      </c>
      <c r="M15" s="82">
        <f>IF('3.CE'!L5="x",$G15/COUNTIF('3.CE'!$G5:$L5,"x"),"")</f>
        <v>16.6666666666667</v>
      </c>
      <c r="N15" s="82" t="e">
        <f>IF('3.CE'!#REF!="x",$G15/COUNTIF('3.CE'!$G5:$L5,"x"),"")</f>
        <v>#REF!</v>
      </c>
      <c r="O15" s="82" t="e">
        <f>IF('3.CE'!#REF!="x",$G15/COUNTIF('3.CE'!$G5:$L5,"x"),"")</f>
        <v>#REF!</v>
      </c>
      <c r="P15" s="82" t="e">
        <f>IF('3.CE'!#REF!="x",$G15/COUNTIF('3.CE'!$G5:$L5,"x"),"")</f>
        <v>#REF!</v>
      </c>
      <c r="Q15" s="82" t="e">
        <f>IF('3.CE'!#REF!="x",$G15/COUNTIF('3.CE'!$G5:$L5,"x"),"")</f>
        <v>#REF!</v>
      </c>
      <c r="R15" s="82" t="e">
        <f>IF('3.CE'!#REF!="x",$G15/COUNTIF('3.CE'!$G5:$L5,"x"),"")</f>
        <v>#REF!</v>
      </c>
      <c r="S15" s="82" t="e">
        <f>IF('3.CE'!#REF!="x",$G15/COUNTIF('3.CE'!$G5:$L5,"x"),"")</f>
        <v>#REF!</v>
      </c>
      <c r="T15" s="82" t="e">
        <f>IF('3.CE'!#REF!="x",$G15/COUNTIF('3.CE'!$G5:$L5,"x"),"")</f>
        <v>#REF!</v>
      </c>
      <c r="U15" s="82" t="e">
        <f>IF('3.CE'!#REF!="x",$G15/COUNTIF('3.CE'!$G5:$L5,"x"),"")</f>
        <v>#REF!</v>
      </c>
      <c r="V15" s="82" t="e">
        <f>IF('3.CE'!#REF!="x",$G15/COUNTIF('3.CE'!$G5:$L5,"x"),"")</f>
        <v>#REF!</v>
      </c>
      <c r="W15" s="82" t="e">
        <f>IF('3.CE'!#REF!="x",$G15/COUNTIF('3.CE'!$G5:$L5,"x"),"")</f>
        <v>#REF!</v>
      </c>
      <c r="X15" s="82" t="e">
        <f>IF('3.CE'!#REF!="x",$G15/COUNTIF('3.CE'!$G5:$L5,"x"),"")</f>
        <v>#REF!</v>
      </c>
      <c r="Y15" s="82" t="e">
        <f>IF('3.CE'!#REF!="x",$G15/COUNTIF('3.CE'!$G5:$L5,"x"),"")</f>
        <v>#REF!</v>
      </c>
      <c r="Z15" s="82" t="e">
        <f>IF('3.CE'!#REF!="x",$G15/COUNTIF('3.CE'!$G5:$L5,"x"),"")</f>
        <v>#REF!</v>
      </c>
      <c r="AA15" s="82" t="e">
        <f>IF('3.CE'!#REF!="x",$G15/COUNTIF('3.CE'!$G5:$L5,"x"),"")</f>
        <v>#REF!</v>
      </c>
      <c r="AB15" s="82" t="e">
        <f>IF('3.CE'!#REF!="x",$G15/COUNTIF('3.CE'!$G5:$L5,"x"),"")</f>
        <v>#REF!</v>
      </c>
      <c r="AC15" s="82" t="e">
        <f>IF('3.CE'!#REF!="x",$G15/COUNTIF('3.CE'!$G5:$L5,"x"),"")</f>
        <v>#REF!</v>
      </c>
      <c r="AD15" s="82" t="e">
        <f>IF('3.CE'!#REF!="x",$G15/COUNTIF('3.CE'!$G5:$L5,"x"),"")</f>
        <v>#REF!</v>
      </c>
      <c r="AE15" s="82" t="e">
        <f>IF('3.CE'!#REF!="x",$G15/COUNTIF('3.CE'!$G5:$L5,"x"),"")</f>
        <v>#REF!</v>
      </c>
    </row>
    <row r="16" ht="45" spans="1:31">
      <c r="A16" s="130"/>
      <c r="B16" s="131"/>
      <c r="C16" s="59"/>
      <c r="D16" s="23"/>
      <c r="E16" s="23" t="s">
        <v>347</v>
      </c>
      <c r="F16" s="130" t="s">
        <v>340</v>
      </c>
      <c r="G16" s="129" t="e">
        <f>VLOOKUP(Criterios8[[#This Row],[Código]],Criterios[#All],COLUMN(Criterios[[#Headers],[Ponderación total]]),FALSE)*1000</f>
        <v>#N/A</v>
      </c>
      <c r="H16" s="132" t="e">
        <f>IF('3.CE'!G5="x",$G16/COUNTIF('3.CE'!$G5:$L5,"x"),"")</f>
        <v>#N/A</v>
      </c>
      <c r="I16" s="82" t="e">
        <f>IF('3.CE'!H5="x",$G16/COUNTIF('3.CE'!$G5:$L5,"x"),"")</f>
        <v>#N/A</v>
      </c>
      <c r="J16" s="82" t="e">
        <f>IF('3.CE'!I5="x",$G16/COUNTIF('3.CE'!$G5:$L5,"x"),"")</f>
        <v>#N/A</v>
      </c>
      <c r="K16" s="82" t="e">
        <f>IF('3.CE'!J5="x",$G16/COUNTIF('3.CE'!$G5:$L5,"x"),"")</f>
        <v>#N/A</v>
      </c>
      <c r="L16" s="82" t="e">
        <f>IF('3.CE'!K5="x",$G16/COUNTIF('3.CE'!$G5:$L5,"x"),"")</f>
        <v>#N/A</v>
      </c>
      <c r="M16" s="82" t="e">
        <f>IF('3.CE'!L5="x",$G16/COUNTIF('3.CE'!$G5:$L5,"x"),"")</f>
        <v>#N/A</v>
      </c>
      <c r="N16" s="82" t="e">
        <f>IF('3.CE'!#REF!="x",$G16/COUNTIF('3.CE'!$G5:$L5,"x"),"")</f>
        <v>#REF!</v>
      </c>
      <c r="O16" s="82" t="e">
        <f>IF('3.CE'!#REF!="x",$G16/COUNTIF('3.CE'!$G5:$L5,"x"),"")</f>
        <v>#REF!</v>
      </c>
      <c r="P16" s="82" t="e">
        <f>IF('3.CE'!#REF!="x",$G16/COUNTIF('3.CE'!$G5:$L5,"x"),"")</f>
        <v>#REF!</v>
      </c>
      <c r="Q16" s="82" t="e">
        <f>IF('3.CE'!#REF!="x",$G16/COUNTIF('3.CE'!$G5:$L5,"x"),"")</f>
        <v>#REF!</v>
      </c>
      <c r="R16" s="82" t="e">
        <f>IF('3.CE'!#REF!="x",$G16/COUNTIF('3.CE'!$G5:$L5,"x"),"")</f>
        <v>#REF!</v>
      </c>
      <c r="S16" s="82" t="e">
        <f>IF('3.CE'!#REF!="x",$G16/COUNTIF('3.CE'!$G5:$L5,"x"),"")</f>
        <v>#REF!</v>
      </c>
      <c r="T16" s="82" t="e">
        <f>IF('3.CE'!#REF!="x",$G16/COUNTIF('3.CE'!$G5:$L5,"x"),"")</f>
        <v>#REF!</v>
      </c>
      <c r="U16" s="82" t="e">
        <f>IF('3.CE'!#REF!="x",$G16/COUNTIF('3.CE'!$G5:$L5,"x"),"")</f>
        <v>#REF!</v>
      </c>
      <c r="V16" s="82" t="e">
        <f>IF('3.CE'!#REF!="x",$G16/COUNTIF('3.CE'!$G5:$L5,"x"),"")</f>
        <v>#REF!</v>
      </c>
      <c r="W16" s="82" t="e">
        <f>IF('3.CE'!#REF!="x",$G16/COUNTIF('3.CE'!$G5:$L5,"x"),"")</f>
        <v>#REF!</v>
      </c>
      <c r="X16" s="82" t="e">
        <f>IF('3.CE'!#REF!="x",$G16/COUNTIF('3.CE'!$G5:$L5,"x"),"")</f>
        <v>#REF!</v>
      </c>
      <c r="Y16" s="82" t="e">
        <f>IF('3.CE'!#REF!="x",$G16/COUNTIF('3.CE'!$G5:$L5,"x"),"")</f>
        <v>#REF!</v>
      </c>
      <c r="Z16" s="82" t="e">
        <f>IF('3.CE'!#REF!="x",$G16/COUNTIF('3.CE'!$G5:$L5,"x"),"")</f>
        <v>#REF!</v>
      </c>
      <c r="AA16" s="82" t="e">
        <f>IF('3.CE'!#REF!="x",$G16/COUNTIF('3.CE'!$G5:$L5,"x"),"")</f>
        <v>#REF!</v>
      </c>
      <c r="AB16" s="82" t="e">
        <f>IF('3.CE'!#REF!="x",$G16/COUNTIF('3.CE'!$G5:$L5,"x"),"")</f>
        <v>#REF!</v>
      </c>
      <c r="AC16" s="82" t="e">
        <f>IF('3.CE'!#REF!="x",$G16/COUNTIF('3.CE'!$G5:$L5,"x"),"")</f>
        <v>#REF!</v>
      </c>
      <c r="AD16" s="82" t="e">
        <f>IF('3.CE'!#REF!="x",$G16/COUNTIF('3.CE'!$G5:$L5,"x"),"")</f>
        <v>#REF!</v>
      </c>
      <c r="AE16" s="82" t="e">
        <f>IF('3.CE'!#REF!="x",$G16/COUNTIF('3.CE'!$G5:$L5,"x"),"")</f>
        <v>#REF!</v>
      </c>
    </row>
    <row r="17" ht="30" spans="1:31">
      <c r="A17" s="130" t="s">
        <v>293</v>
      </c>
      <c r="B17" s="131"/>
      <c r="C17" s="59" t="s">
        <v>294</v>
      </c>
      <c r="D17" s="23" t="s">
        <v>348</v>
      </c>
      <c r="E17" s="23" t="s">
        <v>349</v>
      </c>
      <c r="F17" s="130" t="s">
        <v>338</v>
      </c>
      <c r="G17" s="129">
        <f>VLOOKUP(Criterios8[[#This Row],[Código]],Criterios[#All],COLUMN(Criterios[[#Headers],[Ponderación total]]),FALSE)*1000</f>
        <v>20</v>
      </c>
      <c r="H17" s="132">
        <f>IF('3.CE'!G5="x",$G17/COUNTIF('3.CE'!$G5:$L5,"x"),"")</f>
        <v>3.33333333333333</v>
      </c>
      <c r="I17" s="82">
        <f>IF('3.CE'!H5="x",$G17/COUNTIF('3.CE'!$G5:$L5,"x"),"")</f>
        <v>3.33333333333333</v>
      </c>
      <c r="J17" s="82">
        <f>IF('3.CE'!I5="x",$G17/COUNTIF('3.CE'!$G5:$L5,"x"),"")</f>
        <v>3.33333333333333</v>
      </c>
      <c r="K17" s="82">
        <f>IF('3.CE'!J5="x",$G17/COUNTIF('3.CE'!$G5:$L5,"x"),"")</f>
        <v>3.33333333333333</v>
      </c>
      <c r="L17" s="82">
        <f>IF('3.CE'!K5="x",$G17/COUNTIF('3.CE'!$G5:$L5,"x"),"")</f>
        <v>3.33333333333333</v>
      </c>
      <c r="M17" s="82">
        <f>IF('3.CE'!L5="x",$G17/COUNTIF('3.CE'!$G5:$L5,"x"),"")</f>
        <v>3.33333333333333</v>
      </c>
      <c r="N17" s="82" t="e">
        <f>IF('3.CE'!#REF!="x",$G17/COUNTIF('3.CE'!$G5:$L5,"x"),"")</f>
        <v>#REF!</v>
      </c>
      <c r="O17" s="82" t="e">
        <f>IF('3.CE'!#REF!="x",$G17/COUNTIF('3.CE'!$G5:$L5,"x"),"")</f>
        <v>#REF!</v>
      </c>
      <c r="P17" s="82" t="e">
        <f>IF('3.CE'!#REF!="x",$G17/COUNTIF('3.CE'!$G5:$L5,"x"),"")</f>
        <v>#REF!</v>
      </c>
      <c r="Q17" s="82" t="e">
        <f>IF('3.CE'!#REF!="x",$G17/COUNTIF('3.CE'!$G5:$L5,"x"),"")</f>
        <v>#REF!</v>
      </c>
      <c r="R17" s="82" t="e">
        <f>IF('3.CE'!#REF!="x",$G17/COUNTIF('3.CE'!$G5:$L5,"x"),"")</f>
        <v>#REF!</v>
      </c>
      <c r="S17" s="82" t="e">
        <f>IF('3.CE'!#REF!="x",$G17/COUNTIF('3.CE'!$G5:$L5,"x"),"")</f>
        <v>#REF!</v>
      </c>
      <c r="T17" s="82" t="e">
        <f>IF('3.CE'!#REF!="x",$G17/COUNTIF('3.CE'!$G5:$L5,"x"),"")</f>
        <v>#REF!</v>
      </c>
      <c r="U17" s="82" t="e">
        <f>IF('3.CE'!#REF!="x",$G17/COUNTIF('3.CE'!$G5:$L5,"x"),"")</f>
        <v>#REF!</v>
      </c>
      <c r="V17" s="82" t="e">
        <f>IF('3.CE'!#REF!="x",$G17/COUNTIF('3.CE'!$G5:$L5,"x"),"")</f>
        <v>#REF!</v>
      </c>
      <c r="W17" s="82" t="e">
        <f>IF('3.CE'!#REF!="x",$G17/COUNTIF('3.CE'!$G5:$L5,"x"),"")</f>
        <v>#REF!</v>
      </c>
      <c r="X17" s="82" t="e">
        <f>IF('3.CE'!#REF!="x",$G17/COUNTIF('3.CE'!$G5:$L5,"x"),"")</f>
        <v>#REF!</v>
      </c>
      <c r="Y17" s="82" t="e">
        <f>IF('3.CE'!#REF!="x",$G17/COUNTIF('3.CE'!$G5:$L5,"x"),"")</f>
        <v>#REF!</v>
      </c>
      <c r="Z17" s="82" t="e">
        <f>IF('3.CE'!#REF!="x",$G17/COUNTIF('3.CE'!$G5:$L5,"x"),"")</f>
        <v>#REF!</v>
      </c>
      <c r="AA17" s="82" t="e">
        <f>IF('3.CE'!#REF!="x",$G17/COUNTIF('3.CE'!$G5:$L5,"x"),"")</f>
        <v>#REF!</v>
      </c>
      <c r="AB17" s="82" t="e">
        <f>IF('3.CE'!#REF!="x",$G17/COUNTIF('3.CE'!$G5:$L5,"x"),"")</f>
        <v>#REF!</v>
      </c>
      <c r="AC17" s="82" t="e">
        <f>IF('3.CE'!#REF!="x",$G17/COUNTIF('3.CE'!$G5:$L5,"x"),"")</f>
        <v>#REF!</v>
      </c>
      <c r="AD17" s="82" t="e">
        <f>IF('3.CE'!#REF!="x",$G17/COUNTIF('3.CE'!$G5:$L5,"x"),"")</f>
        <v>#REF!</v>
      </c>
      <c r="AE17" s="82" t="e">
        <f>IF('3.CE'!#REF!="x",$G17/COUNTIF('3.CE'!$G5:$L5,"x"),"")</f>
        <v>#REF!</v>
      </c>
    </row>
    <row r="18" ht="45" spans="1:31">
      <c r="A18" s="130" t="s">
        <v>296</v>
      </c>
      <c r="B18" s="131"/>
      <c r="C18" s="59" t="s">
        <v>350</v>
      </c>
      <c r="D18" s="23" t="s">
        <v>351</v>
      </c>
      <c r="E18" s="23" t="s">
        <v>352</v>
      </c>
      <c r="F18" s="130" t="s">
        <v>338</v>
      </c>
      <c r="G18" s="129">
        <f>VLOOKUP(Criterios8[[#This Row],[Código]],Criterios[#All],COLUMN(Criterios[[#Headers],[Ponderación total]]),FALSE)*1000</f>
        <v>20</v>
      </c>
      <c r="H18" s="132">
        <f>IF('3.CE'!G5="x",$G18/COUNTIF('3.CE'!$G5:$L5,"x"),"")</f>
        <v>3.33333333333333</v>
      </c>
      <c r="I18" s="82">
        <f>IF('3.CE'!H5="x",$G18/COUNTIF('3.CE'!$G5:$L5,"x"),"")</f>
        <v>3.33333333333333</v>
      </c>
      <c r="J18" s="82">
        <f>IF('3.CE'!I5="x",$G18/COUNTIF('3.CE'!$G5:$L5,"x"),"")</f>
        <v>3.33333333333333</v>
      </c>
      <c r="K18" s="82">
        <f>IF('3.CE'!J5="x",$G18/COUNTIF('3.CE'!$G5:$L5,"x"),"")</f>
        <v>3.33333333333333</v>
      </c>
      <c r="L18" s="82">
        <f>IF('3.CE'!K5="x",$G18/COUNTIF('3.CE'!$G5:$L5,"x"),"")</f>
        <v>3.33333333333333</v>
      </c>
      <c r="M18" s="82">
        <f>IF('3.CE'!L5="x",$G18/COUNTIF('3.CE'!$G5:$L5,"x"),"")</f>
        <v>3.33333333333333</v>
      </c>
      <c r="N18" s="82" t="e">
        <f>IF('3.CE'!#REF!="x",$G18/COUNTIF('3.CE'!$G5:$L5,"x"),"")</f>
        <v>#REF!</v>
      </c>
      <c r="O18" s="82" t="e">
        <f>IF('3.CE'!#REF!="x",$G18/COUNTIF('3.CE'!$G5:$L5,"x"),"")</f>
        <v>#REF!</v>
      </c>
      <c r="P18" s="82" t="e">
        <f>IF('3.CE'!#REF!="x",$G18/COUNTIF('3.CE'!$G5:$L5,"x"),"")</f>
        <v>#REF!</v>
      </c>
      <c r="Q18" s="82" t="e">
        <f>IF('3.CE'!#REF!="x",$G18/COUNTIF('3.CE'!$G5:$L5,"x"),"")</f>
        <v>#REF!</v>
      </c>
      <c r="R18" s="82" t="e">
        <f>IF('3.CE'!#REF!="x",$G18/COUNTIF('3.CE'!$G5:$L5,"x"),"")</f>
        <v>#REF!</v>
      </c>
      <c r="S18" s="82" t="e">
        <f>IF('3.CE'!#REF!="x",$G18/COUNTIF('3.CE'!$G5:$L5,"x"),"")</f>
        <v>#REF!</v>
      </c>
      <c r="T18" s="82" t="e">
        <f>IF('3.CE'!#REF!="x",$G18/COUNTIF('3.CE'!$G5:$L5,"x"),"")</f>
        <v>#REF!</v>
      </c>
      <c r="U18" s="82" t="e">
        <f>IF('3.CE'!#REF!="x",$G18/COUNTIF('3.CE'!$G5:$L5,"x"),"")</f>
        <v>#REF!</v>
      </c>
      <c r="V18" s="82" t="e">
        <f>IF('3.CE'!#REF!="x",$G18/COUNTIF('3.CE'!$G5:$L5,"x"),"")</f>
        <v>#REF!</v>
      </c>
      <c r="W18" s="82" t="e">
        <f>IF('3.CE'!#REF!="x",$G18/COUNTIF('3.CE'!$G5:$L5,"x"),"")</f>
        <v>#REF!</v>
      </c>
      <c r="X18" s="82" t="e">
        <f>IF('3.CE'!#REF!="x",$G18/COUNTIF('3.CE'!$G5:$L5,"x"),"")</f>
        <v>#REF!</v>
      </c>
      <c r="Y18" s="82" t="e">
        <f>IF('3.CE'!#REF!="x",$G18/COUNTIF('3.CE'!$G5:$L5,"x"),"")</f>
        <v>#REF!</v>
      </c>
      <c r="Z18" s="82" t="e">
        <f>IF('3.CE'!#REF!="x",$G18/COUNTIF('3.CE'!$G5:$L5,"x"),"")</f>
        <v>#REF!</v>
      </c>
      <c r="AA18" s="82" t="e">
        <f>IF('3.CE'!#REF!="x",$G18/COUNTIF('3.CE'!$G5:$L5,"x"),"")</f>
        <v>#REF!</v>
      </c>
      <c r="AB18" s="82" t="e">
        <f>IF('3.CE'!#REF!="x",$G18/COUNTIF('3.CE'!$G5:$L5,"x"),"")</f>
        <v>#REF!</v>
      </c>
      <c r="AC18" s="82" t="e">
        <f>IF('3.CE'!#REF!="x",$G18/COUNTIF('3.CE'!$G5:$L5,"x"),"")</f>
        <v>#REF!</v>
      </c>
      <c r="AD18" s="82" t="e">
        <f>IF('3.CE'!#REF!="x",$G18/COUNTIF('3.CE'!$G5:$L5,"x"),"")</f>
        <v>#REF!</v>
      </c>
      <c r="AE18" s="82" t="e">
        <f>IF('3.CE'!#REF!="x",$G18/COUNTIF('3.CE'!$G5:$L5,"x"),"")</f>
        <v>#REF!</v>
      </c>
    </row>
    <row r="19" ht="75" spans="1:31">
      <c r="A19" s="130" t="s">
        <v>299</v>
      </c>
      <c r="B19" s="131"/>
      <c r="C19" s="59" t="s">
        <v>300</v>
      </c>
      <c r="D19" s="23" t="s">
        <v>351</v>
      </c>
      <c r="E19" s="23" t="s">
        <v>352</v>
      </c>
      <c r="F19" s="130" t="s">
        <v>338</v>
      </c>
      <c r="G19" s="129">
        <f>VLOOKUP(Criterios8[[#This Row],[Código]],Criterios[#All],COLUMN(Criterios[[#Headers],[Ponderación total]]),FALSE)*1000</f>
        <v>10</v>
      </c>
      <c r="H19" s="132">
        <f>IF('3.CE'!G5="x",$G19/COUNTIF('3.CE'!$G5:$L5,"x"),"")</f>
        <v>1.66666666666667</v>
      </c>
      <c r="I19" s="82">
        <f>IF('3.CE'!H5="x",$G19/COUNTIF('3.CE'!$G5:$L5,"x"),"")</f>
        <v>1.66666666666667</v>
      </c>
      <c r="J19" s="82">
        <f>IF('3.CE'!I5="x",$G19/COUNTIF('3.CE'!$G5:$L5,"x"),"")</f>
        <v>1.66666666666667</v>
      </c>
      <c r="K19" s="82">
        <f>IF('3.CE'!J5="x",$G19/COUNTIF('3.CE'!$G5:$L5,"x"),"")</f>
        <v>1.66666666666667</v>
      </c>
      <c r="L19" s="82">
        <f>IF('3.CE'!K5="x",$G19/COUNTIF('3.CE'!$G5:$L5,"x"),"")</f>
        <v>1.66666666666667</v>
      </c>
      <c r="M19" s="82">
        <f>IF('3.CE'!L5="x",$G19/COUNTIF('3.CE'!$G5:$L5,"x"),"")</f>
        <v>1.66666666666667</v>
      </c>
      <c r="N19" s="82" t="e">
        <f>IF('3.CE'!#REF!="x",$G19/COUNTIF('3.CE'!$G5:$L5,"x"),"")</f>
        <v>#REF!</v>
      </c>
      <c r="O19" s="82" t="e">
        <f>IF('3.CE'!#REF!="x",$G19/COUNTIF('3.CE'!$G5:$L5,"x"),"")</f>
        <v>#REF!</v>
      </c>
      <c r="P19" s="82" t="e">
        <f>IF('3.CE'!#REF!="x",$G19/COUNTIF('3.CE'!$G5:$L5,"x"),"")</f>
        <v>#REF!</v>
      </c>
      <c r="Q19" s="82" t="e">
        <f>IF('3.CE'!#REF!="x",$G19/COUNTIF('3.CE'!$G5:$L5,"x"),"")</f>
        <v>#REF!</v>
      </c>
      <c r="R19" s="82" t="e">
        <f>IF('3.CE'!#REF!="x",$G19/COUNTIF('3.CE'!$G5:$L5,"x"),"")</f>
        <v>#REF!</v>
      </c>
      <c r="S19" s="82" t="e">
        <f>IF('3.CE'!#REF!="x",$G19/COUNTIF('3.CE'!$G5:$L5,"x"),"")</f>
        <v>#REF!</v>
      </c>
      <c r="T19" s="82" t="e">
        <f>IF('3.CE'!#REF!="x",$G19/COUNTIF('3.CE'!$G5:$L5,"x"),"")</f>
        <v>#REF!</v>
      </c>
      <c r="U19" s="82" t="e">
        <f>IF('3.CE'!#REF!="x",$G19/COUNTIF('3.CE'!$G5:$L5,"x"),"")</f>
        <v>#REF!</v>
      </c>
      <c r="V19" s="82" t="e">
        <f>IF('3.CE'!#REF!="x",$G19/COUNTIF('3.CE'!$G5:$L5,"x"),"")</f>
        <v>#REF!</v>
      </c>
      <c r="W19" s="82" t="e">
        <f>IF('3.CE'!#REF!="x",$G19/COUNTIF('3.CE'!$G5:$L5,"x"),"")</f>
        <v>#REF!</v>
      </c>
      <c r="X19" s="82" t="e">
        <f>IF('3.CE'!#REF!="x",$G19/COUNTIF('3.CE'!$G5:$L5,"x"),"")</f>
        <v>#REF!</v>
      </c>
      <c r="Y19" s="82" t="e">
        <f>IF('3.CE'!#REF!="x",$G19/COUNTIF('3.CE'!$G5:$L5,"x"),"")</f>
        <v>#REF!</v>
      </c>
      <c r="Z19" s="82" t="e">
        <f>IF('3.CE'!#REF!="x",$G19/COUNTIF('3.CE'!$G5:$L5,"x"),"")</f>
        <v>#REF!</v>
      </c>
      <c r="AA19" s="82" t="e">
        <f>IF('3.CE'!#REF!="x",$G19/COUNTIF('3.CE'!$G5:$L5,"x"),"")</f>
        <v>#REF!</v>
      </c>
      <c r="AB19" s="82" t="e">
        <f>IF('3.CE'!#REF!="x",$G19/COUNTIF('3.CE'!$G5:$L5,"x"),"")</f>
        <v>#REF!</v>
      </c>
      <c r="AC19" s="82" t="e">
        <f>IF('3.CE'!#REF!="x",$G19/COUNTIF('3.CE'!$G5:$L5,"x"),"")</f>
        <v>#REF!</v>
      </c>
      <c r="AD19" s="82" t="e">
        <f>IF('3.CE'!#REF!="x",$G19/COUNTIF('3.CE'!$G5:$L5,"x"),"")</f>
        <v>#REF!</v>
      </c>
      <c r="AE19" s="82" t="e">
        <f>IF('3.CE'!#REF!="x",$G19/COUNTIF('3.CE'!$G5:$L5,"x"),"")</f>
        <v>#REF!</v>
      </c>
    </row>
    <row r="20" ht="45" spans="1:31">
      <c r="A20" s="130" t="s">
        <v>302</v>
      </c>
      <c r="B20" s="131"/>
      <c r="C20" s="59" t="s">
        <v>303</v>
      </c>
      <c r="D20" s="23" t="s">
        <v>348</v>
      </c>
      <c r="E20" s="23" t="s">
        <v>353</v>
      </c>
      <c r="F20" s="130" t="s">
        <v>338</v>
      </c>
      <c r="G20" s="129">
        <f>VLOOKUP(Criterios8[[#This Row],[Código]],Criterios[#All],COLUMN(Criterios[[#Headers],[Ponderación total]]),FALSE)*1000</f>
        <v>25</v>
      </c>
      <c r="H20" s="132">
        <f>IF('3.CE'!G5="x",$G20/COUNTIF('3.CE'!$G5:$L5,"x"),"")</f>
        <v>4.16666666666667</v>
      </c>
      <c r="I20" s="82">
        <f>IF('3.CE'!H5="x",$G20/COUNTIF('3.CE'!$G5:$L5,"x"),"")</f>
        <v>4.16666666666667</v>
      </c>
      <c r="J20" s="82">
        <f>IF('3.CE'!I5="x",$G20/COUNTIF('3.CE'!$G5:$L5,"x"),"")</f>
        <v>4.16666666666667</v>
      </c>
      <c r="K20" s="82">
        <f>IF('3.CE'!J5="x",$G20/COUNTIF('3.CE'!$G5:$L5,"x"),"")</f>
        <v>4.16666666666667</v>
      </c>
      <c r="L20" s="82">
        <f>IF('3.CE'!K5="x",$G20/COUNTIF('3.CE'!$G5:$L5,"x"),"")</f>
        <v>4.16666666666667</v>
      </c>
      <c r="M20" s="82">
        <f>IF('3.CE'!L5="x",$G20/COUNTIF('3.CE'!$G5:$L5,"x"),"")</f>
        <v>4.16666666666667</v>
      </c>
      <c r="N20" s="82" t="e">
        <f>IF('3.CE'!#REF!="x",$G20/COUNTIF('3.CE'!$G5:$L5,"x"),"")</f>
        <v>#REF!</v>
      </c>
      <c r="O20" s="82" t="e">
        <f>IF('3.CE'!#REF!="x",$G20/COUNTIF('3.CE'!$G5:$L5,"x"),"")</f>
        <v>#REF!</v>
      </c>
      <c r="P20" s="82" t="e">
        <f>IF('3.CE'!#REF!="x",$G20/COUNTIF('3.CE'!$G5:$L5,"x"),"")</f>
        <v>#REF!</v>
      </c>
      <c r="Q20" s="82" t="e">
        <f>IF('3.CE'!#REF!="x",$G20/COUNTIF('3.CE'!$G5:$L5,"x"),"")</f>
        <v>#REF!</v>
      </c>
      <c r="R20" s="82" t="e">
        <f>IF('3.CE'!#REF!="x",$G20/COUNTIF('3.CE'!$G5:$L5,"x"),"")</f>
        <v>#REF!</v>
      </c>
      <c r="S20" s="82" t="e">
        <f>IF('3.CE'!#REF!="x",$G20/COUNTIF('3.CE'!$G5:$L5,"x"),"")</f>
        <v>#REF!</v>
      </c>
      <c r="T20" s="82" t="e">
        <f>IF('3.CE'!#REF!="x",$G20/COUNTIF('3.CE'!$G5:$L5,"x"),"")</f>
        <v>#REF!</v>
      </c>
      <c r="U20" s="82" t="e">
        <f>IF('3.CE'!#REF!="x",$G20/COUNTIF('3.CE'!$G5:$L5,"x"),"")</f>
        <v>#REF!</v>
      </c>
      <c r="V20" s="82" t="e">
        <f>IF('3.CE'!#REF!="x",$G20/COUNTIF('3.CE'!$G5:$L5,"x"),"")</f>
        <v>#REF!</v>
      </c>
      <c r="W20" s="82" t="e">
        <f>IF('3.CE'!#REF!="x",$G20/COUNTIF('3.CE'!$G5:$L5,"x"),"")</f>
        <v>#REF!</v>
      </c>
      <c r="X20" s="82" t="e">
        <f>IF('3.CE'!#REF!="x",$G20/COUNTIF('3.CE'!$G5:$L5,"x"),"")</f>
        <v>#REF!</v>
      </c>
      <c r="Y20" s="82" t="e">
        <f>IF('3.CE'!#REF!="x",$G20/COUNTIF('3.CE'!$G5:$L5,"x"),"")</f>
        <v>#REF!</v>
      </c>
      <c r="Z20" s="82" t="e">
        <f>IF('3.CE'!#REF!="x",$G20/COUNTIF('3.CE'!$G5:$L5,"x"),"")</f>
        <v>#REF!</v>
      </c>
      <c r="AA20" s="82" t="e">
        <f>IF('3.CE'!#REF!="x",$G20/COUNTIF('3.CE'!$G5:$L5,"x"),"")</f>
        <v>#REF!</v>
      </c>
      <c r="AB20" s="82" t="e">
        <f>IF('3.CE'!#REF!="x",$G20/COUNTIF('3.CE'!$G5:$L5,"x"),"")</f>
        <v>#REF!</v>
      </c>
      <c r="AC20" s="82" t="e">
        <f>IF('3.CE'!#REF!="x",$G20/COUNTIF('3.CE'!$G5:$L5,"x"),"")</f>
        <v>#REF!</v>
      </c>
      <c r="AD20" s="82" t="e">
        <f>IF('3.CE'!#REF!="x",$G20/COUNTIF('3.CE'!$G5:$L5,"x"),"")</f>
        <v>#REF!</v>
      </c>
      <c r="AE20" s="82" t="e">
        <f>IF('3.CE'!#REF!="x",$G20/COUNTIF('3.CE'!$G5:$L5,"x"),"")</f>
        <v>#REF!</v>
      </c>
    </row>
    <row r="21" ht="60" spans="1:31">
      <c r="A21" s="130" t="s">
        <v>305</v>
      </c>
      <c r="B21" s="131"/>
      <c r="C21" s="54" t="s">
        <v>354</v>
      </c>
      <c r="D21" s="23" t="s">
        <v>355</v>
      </c>
      <c r="E21" s="23" t="s">
        <v>356</v>
      </c>
      <c r="F21" s="130" t="s">
        <v>338</v>
      </c>
      <c r="G21" s="129">
        <f>VLOOKUP(Criterios8[[#This Row],[Código]],Criterios[#All],COLUMN(Criterios[[#Headers],[Ponderación total]]),FALSE)*1000</f>
        <v>12.5</v>
      </c>
      <c r="H21" s="132">
        <f>IF('3.CE'!G5="x",$G21/COUNTIF('3.CE'!$G5:$L5,"x"),"")</f>
        <v>2.08333333333333</v>
      </c>
      <c r="I21" s="82">
        <f>IF('3.CE'!H5="x",$G21/COUNTIF('3.CE'!$G5:$L5,"x"),"")</f>
        <v>2.08333333333333</v>
      </c>
      <c r="J21" s="82">
        <f>IF('3.CE'!I5="x",$G21/COUNTIF('3.CE'!$G5:$L5,"x"),"")</f>
        <v>2.08333333333333</v>
      </c>
      <c r="K21" s="82">
        <f>IF('3.CE'!J5="x",$G21/COUNTIF('3.CE'!$G5:$L5,"x"),"")</f>
        <v>2.08333333333333</v>
      </c>
      <c r="L21" s="82">
        <f>IF('3.CE'!K5="x",$G21/COUNTIF('3.CE'!$G5:$L5,"x"),"")</f>
        <v>2.08333333333333</v>
      </c>
      <c r="M21" s="82">
        <f>IF('3.CE'!L5="x",$G21/COUNTIF('3.CE'!$G5:$L5,"x"),"")</f>
        <v>2.08333333333333</v>
      </c>
      <c r="N21" s="82" t="e">
        <f>IF('3.CE'!#REF!="x",$G21/COUNTIF('3.CE'!$G5:$L5,"x"),"")</f>
        <v>#REF!</v>
      </c>
      <c r="O21" s="82" t="e">
        <f>IF('3.CE'!#REF!="x",$G21/COUNTIF('3.CE'!$G5:$L5,"x"),"")</f>
        <v>#REF!</v>
      </c>
      <c r="P21" s="82" t="e">
        <f>IF('3.CE'!#REF!="x",$G21/COUNTIF('3.CE'!$G5:$L5,"x"),"")</f>
        <v>#REF!</v>
      </c>
      <c r="Q21" s="82" t="e">
        <f>IF('3.CE'!#REF!="x",$G21/COUNTIF('3.CE'!$G5:$L5,"x"),"")</f>
        <v>#REF!</v>
      </c>
      <c r="R21" s="82" t="e">
        <f>IF('3.CE'!#REF!="x",$G21/COUNTIF('3.CE'!$G5:$L5,"x"),"")</f>
        <v>#REF!</v>
      </c>
      <c r="S21" s="82" t="e">
        <f>IF('3.CE'!#REF!="x",$G21/COUNTIF('3.CE'!$G5:$L5,"x"),"")</f>
        <v>#REF!</v>
      </c>
      <c r="T21" s="82" t="e">
        <f>IF('3.CE'!#REF!="x",$G21/COUNTIF('3.CE'!$G5:$L5,"x"),"")</f>
        <v>#REF!</v>
      </c>
      <c r="U21" s="82" t="e">
        <f>IF('3.CE'!#REF!="x",$G21/COUNTIF('3.CE'!$G5:$L5,"x"),"")</f>
        <v>#REF!</v>
      </c>
      <c r="V21" s="82" t="e">
        <f>IF('3.CE'!#REF!="x",$G21/COUNTIF('3.CE'!$G5:$L5,"x"),"")</f>
        <v>#REF!</v>
      </c>
      <c r="W21" s="82" t="e">
        <f>IF('3.CE'!#REF!="x",$G21/COUNTIF('3.CE'!$G5:$L5,"x"),"")</f>
        <v>#REF!</v>
      </c>
      <c r="X21" s="82" t="e">
        <f>IF('3.CE'!#REF!="x",$G21/COUNTIF('3.CE'!$G5:$L5,"x"),"")</f>
        <v>#REF!</v>
      </c>
      <c r="Y21" s="82" t="e">
        <f>IF('3.CE'!#REF!="x",$G21/COUNTIF('3.CE'!$G5:$L5,"x"),"")</f>
        <v>#REF!</v>
      </c>
      <c r="Z21" s="82" t="e">
        <f>IF('3.CE'!#REF!="x",$G21/COUNTIF('3.CE'!$G5:$L5,"x"),"")</f>
        <v>#REF!</v>
      </c>
      <c r="AA21" s="82" t="e">
        <f>IF('3.CE'!#REF!="x",$G21/COUNTIF('3.CE'!$G5:$L5,"x"),"")</f>
        <v>#REF!</v>
      </c>
      <c r="AB21" s="82" t="e">
        <f>IF('3.CE'!#REF!="x",$G21/COUNTIF('3.CE'!$G5:$L5,"x"),"")</f>
        <v>#REF!</v>
      </c>
      <c r="AC21" s="82" t="e">
        <f>IF('3.CE'!#REF!="x",$G21/COUNTIF('3.CE'!$G5:$L5,"x"),"")</f>
        <v>#REF!</v>
      </c>
      <c r="AD21" s="82" t="e">
        <f>IF('3.CE'!#REF!="x",$G21/COUNTIF('3.CE'!$G5:$L5,"x"),"")</f>
        <v>#REF!</v>
      </c>
      <c r="AE21" s="82" t="e">
        <f>IF('3.CE'!#REF!="x",$G21/COUNTIF('3.CE'!$G5:$L5,"x"),"")</f>
        <v>#REF!</v>
      </c>
    </row>
    <row r="22" ht="60" spans="1:31">
      <c r="A22" s="130" t="s">
        <v>308</v>
      </c>
      <c r="B22" s="131"/>
      <c r="C22" s="59" t="s">
        <v>309</v>
      </c>
      <c r="D22" s="23" t="s">
        <v>355</v>
      </c>
      <c r="E22" s="23" t="s">
        <v>357</v>
      </c>
      <c r="F22" s="130" t="s">
        <v>338</v>
      </c>
      <c r="G22" s="129">
        <f>VLOOKUP(Criterios8[[#This Row],[Código]],Criterios[#All],COLUMN(Criterios[[#Headers],[Ponderación total]]),FALSE)*1000</f>
        <v>12.5</v>
      </c>
      <c r="H22" s="132">
        <f>IF('3.CE'!G5="x",$G22/COUNTIF('3.CE'!$G5:$L5,"x"),"")</f>
        <v>2.08333333333333</v>
      </c>
      <c r="I22" s="82">
        <f>IF('3.CE'!H5="x",$G22/COUNTIF('3.CE'!$G5:$L5,"x"),"")</f>
        <v>2.08333333333333</v>
      </c>
      <c r="J22" s="82">
        <f>IF('3.CE'!I5="x",$G22/COUNTIF('3.CE'!$G5:$L5,"x"),"")</f>
        <v>2.08333333333333</v>
      </c>
      <c r="K22" s="82">
        <f>IF('3.CE'!J5="x",$G22/COUNTIF('3.CE'!$G5:$L5,"x"),"")</f>
        <v>2.08333333333333</v>
      </c>
      <c r="L22" s="82">
        <f>IF('3.CE'!K5="x",$G22/COUNTIF('3.CE'!$G5:$L5,"x"),"")</f>
        <v>2.08333333333333</v>
      </c>
      <c r="M22" s="82">
        <f>IF('3.CE'!L5="x",$G22/COUNTIF('3.CE'!$G5:$L5,"x"),"")</f>
        <v>2.08333333333333</v>
      </c>
      <c r="N22" s="82" t="e">
        <f>IF('3.CE'!#REF!="x",$G22/COUNTIF('3.CE'!$G5:$L5,"x"),"")</f>
        <v>#REF!</v>
      </c>
      <c r="O22" s="82" t="e">
        <f>IF('3.CE'!#REF!="x",$G22/COUNTIF('3.CE'!$G5:$L5,"x"),"")</f>
        <v>#REF!</v>
      </c>
      <c r="P22" s="82" t="e">
        <f>IF('3.CE'!#REF!="x",$G22/COUNTIF('3.CE'!$G5:$L5,"x"),"")</f>
        <v>#REF!</v>
      </c>
      <c r="Q22" s="82" t="e">
        <f>IF('3.CE'!#REF!="x",$G22/COUNTIF('3.CE'!$G5:$L5,"x"),"")</f>
        <v>#REF!</v>
      </c>
      <c r="R22" s="82" t="e">
        <f>IF('3.CE'!#REF!="x",$G22/COUNTIF('3.CE'!$G5:$L5,"x"),"")</f>
        <v>#REF!</v>
      </c>
      <c r="S22" s="82" t="e">
        <f>IF('3.CE'!#REF!="x",$G22/COUNTIF('3.CE'!$G5:$L5,"x"),"")</f>
        <v>#REF!</v>
      </c>
      <c r="T22" s="82" t="e">
        <f>IF('3.CE'!#REF!="x",$G22/COUNTIF('3.CE'!$G5:$L5,"x"),"")</f>
        <v>#REF!</v>
      </c>
      <c r="U22" s="82" t="e">
        <f>IF('3.CE'!#REF!="x",$G22/COUNTIF('3.CE'!$G5:$L5,"x"),"")</f>
        <v>#REF!</v>
      </c>
      <c r="V22" s="82" t="e">
        <f>IF('3.CE'!#REF!="x",$G22/COUNTIF('3.CE'!$G5:$L5,"x"),"")</f>
        <v>#REF!</v>
      </c>
      <c r="W22" s="82" t="e">
        <f>IF('3.CE'!#REF!="x",$G22/COUNTIF('3.CE'!$G5:$L5,"x"),"")</f>
        <v>#REF!</v>
      </c>
      <c r="X22" s="82" t="e">
        <f>IF('3.CE'!#REF!="x",$G22/COUNTIF('3.CE'!$G5:$L5,"x"),"")</f>
        <v>#REF!</v>
      </c>
      <c r="Y22" s="82" t="e">
        <f>IF('3.CE'!#REF!="x",$G22/COUNTIF('3.CE'!$G5:$L5,"x"),"")</f>
        <v>#REF!</v>
      </c>
      <c r="Z22" s="82" t="e">
        <f>IF('3.CE'!#REF!="x",$G22/COUNTIF('3.CE'!$G5:$L5,"x"),"")</f>
        <v>#REF!</v>
      </c>
      <c r="AA22" s="82" t="e">
        <f>IF('3.CE'!#REF!="x",$G22/COUNTIF('3.CE'!$G5:$L5,"x"),"")</f>
        <v>#REF!</v>
      </c>
      <c r="AB22" s="82" t="e">
        <f>IF('3.CE'!#REF!="x",$G22/COUNTIF('3.CE'!$G5:$L5,"x"),"")</f>
        <v>#REF!</v>
      </c>
      <c r="AC22" s="82" t="e">
        <f>IF('3.CE'!#REF!="x",$G22/COUNTIF('3.CE'!$G5:$L5,"x"),"")</f>
        <v>#REF!</v>
      </c>
      <c r="AD22" s="82" t="e">
        <f>IF('3.CE'!#REF!="x",$G22/COUNTIF('3.CE'!$G5:$L5,"x"),"")</f>
        <v>#REF!</v>
      </c>
      <c r="AE22" s="82" t="e">
        <f>IF('3.CE'!#REF!="x",$G22/COUNTIF('3.CE'!$G5:$L5,"x"),"")</f>
        <v>#REF!</v>
      </c>
    </row>
    <row r="23" spans="20:31">
      <c r="T23" s="18"/>
      <c r="U23" s="18"/>
      <c r="V23" s="18"/>
      <c r="W23" s="18"/>
      <c r="X23" s="18"/>
      <c r="Y23" s="18"/>
      <c r="Z23" s="18"/>
      <c r="AA23" s="18"/>
      <c r="AB23" s="18"/>
      <c r="AC23" s="18"/>
      <c r="AD23" s="18"/>
      <c r="AE23" s="18"/>
    </row>
    <row r="24" spans="20:31">
      <c r="T24" s="18"/>
      <c r="U24" s="18"/>
      <c r="V24" s="18"/>
      <c r="W24" s="18"/>
      <c r="X24" s="18"/>
      <c r="Y24" s="18"/>
      <c r="Z24" s="18"/>
      <c r="AA24" s="18"/>
      <c r="AB24" s="18"/>
      <c r="AC24" s="18"/>
      <c r="AD24" s="18"/>
      <c r="AE24" s="18"/>
    </row>
    <row r="25" spans="20:31">
      <c r="T25" s="18"/>
      <c r="U25" s="18"/>
      <c r="V25" s="18"/>
      <c r="W25" s="18"/>
      <c r="X25" s="18"/>
      <c r="Y25" s="18"/>
      <c r="Z25" s="18"/>
      <c r="AA25" s="18"/>
      <c r="AB25" s="18"/>
      <c r="AC25" s="18"/>
      <c r="AD25" s="18"/>
      <c r="AE25" s="18"/>
    </row>
    <row r="26" spans="20:31">
      <c r="T26" s="18"/>
      <c r="U26" s="18"/>
      <c r="V26" s="18"/>
      <c r="W26" s="18"/>
      <c r="X26" s="18"/>
      <c r="Y26" s="18"/>
      <c r="Z26" s="18"/>
      <c r="AA26" s="18"/>
      <c r="AB26" s="18"/>
      <c r="AC26" s="18"/>
      <c r="AD26" s="18"/>
      <c r="AE26" s="18"/>
    </row>
    <row r="27" spans="20:31">
      <c r="T27" s="18"/>
      <c r="U27" s="18"/>
      <c r="V27" s="18"/>
      <c r="W27" s="18"/>
      <c r="X27" s="18"/>
      <c r="Y27" s="18"/>
      <c r="Z27" s="18"/>
      <c r="AA27" s="18"/>
      <c r="AB27" s="18"/>
      <c r="AC27" s="18"/>
      <c r="AD27" s="18"/>
      <c r="AE27" s="18"/>
    </row>
    <row r="28" spans="20:31">
      <c r="T28" s="18"/>
      <c r="U28" s="18"/>
      <c r="V28" s="18"/>
      <c r="W28" s="18"/>
      <c r="X28" s="18"/>
      <c r="Y28" s="18"/>
      <c r="Z28" s="18"/>
      <c r="AA28" s="18"/>
      <c r="AB28" s="18"/>
      <c r="AC28" s="18"/>
      <c r="AD28" s="18"/>
      <c r="AE28" s="18"/>
    </row>
    <row r="29" spans="20:31">
      <c r="T29" s="18"/>
      <c r="U29" s="18"/>
      <c r="V29" s="18"/>
      <c r="W29" s="18"/>
      <c r="X29" s="18"/>
      <c r="Y29" s="18"/>
      <c r="Z29" s="18"/>
      <c r="AA29" s="18"/>
      <c r="AB29" s="18"/>
      <c r="AC29" s="18"/>
      <c r="AD29" s="18"/>
      <c r="AE29" s="18"/>
    </row>
    <row r="30" spans="20:31">
      <c r="T30" s="18"/>
      <c r="U30" s="18"/>
      <c r="V30" s="18"/>
      <c r="W30" s="18"/>
      <c r="X30" s="18"/>
      <c r="Y30" s="18"/>
      <c r="Z30" s="18"/>
      <c r="AA30" s="18"/>
      <c r="AB30" s="18"/>
      <c r="AC30" s="18"/>
      <c r="AD30" s="18"/>
      <c r="AE30" s="18"/>
    </row>
    <row r="31" spans="20:31">
      <c r="T31" s="18"/>
      <c r="U31" s="18"/>
      <c r="V31" s="18"/>
      <c r="W31" s="18"/>
      <c r="X31" s="18"/>
      <c r="Y31" s="18"/>
      <c r="Z31" s="18"/>
      <c r="AA31" s="18"/>
      <c r="AB31" s="18"/>
      <c r="AC31" s="18"/>
      <c r="AD31" s="18"/>
      <c r="AE31" s="18"/>
    </row>
    <row r="32" spans="20:31">
      <c r="T32" s="18"/>
      <c r="U32" s="18"/>
      <c r="V32" s="18"/>
      <c r="W32" s="18"/>
      <c r="X32" s="18"/>
      <c r="Y32" s="18"/>
      <c r="Z32" s="18"/>
      <c r="AA32" s="18"/>
      <c r="AB32" s="18"/>
      <c r="AC32" s="18"/>
      <c r="AD32" s="18"/>
      <c r="AE32" s="18"/>
    </row>
    <row r="33" spans="20:31">
      <c r="T33" s="18"/>
      <c r="U33" s="18"/>
      <c r="V33" s="18"/>
      <c r="W33" s="18"/>
      <c r="X33" s="18"/>
      <c r="Y33" s="18"/>
      <c r="Z33" s="18"/>
      <c r="AA33" s="18"/>
      <c r="AB33" s="18"/>
      <c r="AC33" s="18"/>
      <c r="AD33" s="18"/>
      <c r="AE33" s="18"/>
    </row>
    <row r="34" spans="20:31">
      <c r="T34" s="18"/>
      <c r="U34" s="18"/>
      <c r="V34" s="18"/>
      <c r="W34" s="18"/>
      <c r="X34" s="18"/>
      <c r="Y34" s="18"/>
      <c r="Z34" s="18"/>
      <c r="AA34" s="18"/>
      <c r="AB34" s="18"/>
      <c r="AC34" s="18"/>
      <c r="AD34" s="18"/>
      <c r="AE34" s="18"/>
    </row>
    <row r="35" spans="20:31">
      <c r="T35" s="18"/>
      <c r="U35" s="18"/>
      <c r="V35" s="18"/>
      <c r="W35" s="18"/>
      <c r="X35" s="18"/>
      <c r="Y35" s="18"/>
      <c r="Z35" s="18"/>
      <c r="AA35" s="18"/>
      <c r="AB35" s="18"/>
      <c r="AC35" s="18"/>
      <c r="AD35" s="18"/>
      <c r="AE35" s="18"/>
    </row>
    <row r="36" spans="20:31">
      <c r="T36" s="18"/>
      <c r="U36" s="18"/>
      <c r="V36" s="18"/>
      <c r="W36" s="18"/>
      <c r="X36" s="18"/>
      <c r="Y36" s="18"/>
      <c r="Z36" s="18"/>
      <c r="AA36" s="18"/>
      <c r="AB36" s="18"/>
      <c r="AC36" s="18"/>
      <c r="AD36" s="18"/>
      <c r="AE36" s="18"/>
    </row>
    <row r="37" spans="20:31">
      <c r="T37" s="18"/>
      <c r="U37" s="18"/>
      <c r="V37" s="18"/>
      <c r="W37" s="18"/>
      <c r="X37" s="18"/>
      <c r="Y37" s="18"/>
      <c r="Z37" s="18"/>
      <c r="AA37" s="18"/>
      <c r="AB37" s="18"/>
      <c r="AC37" s="18"/>
      <c r="AD37" s="18"/>
      <c r="AE37" s="18"/>
    </row>
    <row r="38" spans="20:31">
      <c r="T38" s="18"/>
      <c r="U38" s="18"/>
      <c r="V38" s="18"/>
      <c r="W38" s="18"/>
      <c r="X38" s="18"/>
      <c r="Y38" s="18"/>
      <c r="Z38" s="18"/>
      <c r="AA38" s="18"/>
      <c r="AB38" s="18"/>
      <c r="AC38" s="18"/>
      <c r="AD38" s="18"/>
      <c r="AE38" s="18"/>
    </row>
    <row r="39" spans="20:31">
      <c r="T39" s="18"/>
      <c r="U39" s="18"/>
      <c r="V39" s="18"/>
      <c r="W39" s="18"/>
      <c r="X39" s="18"/>
      <c r="Y39" s="18"/>
      <c r="Z39" s="18"/>
      <c r="AA39" s="18"/>
      <c r="AB39" s="18"/>
      <c r="AC39" s="18"/>
      <c r="AD39" s="18"/>
      <c r="AE39" s="18"/>
    </row>
    <row r="40" spans="20:31">
      <c r="T40" s="18"/>
      <c r="U40" s="18"/>
      <c r="V40" s="18"/>
      <c r="W40" s="18"/>
      <c r="X40" s="18"/>
      <c r="Y40" s="18"/>
      <c r="Z40" s="18"/>
      <c r="AA40" s="18"/>
      <c r="AB40" s="18"/>
      <c r="AC40" s="18"/>
      <c r="AD40" s="18"/>
      <c r="AE40" s="18"/>
    </row>
    <row r="41" spans="20:31">
      <c r="T41" s="18"/>
      <c r="U41" s="18"/>
      <c r="V41" s="18"/>
      <c r="W41" s="18"/>
      <c r="X41" s="18"/>
      <c r="Y41" s="18"/>
      <c r="Z41" s="18"/>
      <c r="AA41" s="18"/>
      <c r="AB41" s="18"/>
      <c r="AC41" s="18"/>
      <c r="AD41" s="18"/>
      <c r="AE41" s="18"/>
    </row>
    <row r="42" spans="20:31">
      <c r="T42" s="18"/>
      <c r="U42" s="18"/>
      <c r="V42" s="18"/>
      <c r="W42" s="18"/>
      <c r="X42" s="18"/>
      <c r="Y42" s="18"/>
      <c r="Z42" s="18"/>
      <c r="AA42" s="18"/>
      <c r="AB42" s="18"/>
      <c r="AC42" s="18"/>
      <c r="AD42" s="18"/>
      <c r="AE42" s="18"/>
    </row>
    <row r="43" spans="20:31">
      <c r="T43" s="18"/>
      <c r="U43" s="18"/>
      <c r="V43" s="18"/>
      <c r="W43" s="18"/>
      <c r="X43" s="18"/>
      <c r="Y43" s="18"/>
      <c r="Z43" s="18"/>
      <c r="AA43" s="18"/>
      <c r="AB43" s="18"/>
      <c r="AC43" s="18"/>
      <c r="AD43" s="18"/>
      <c r="AE43" s="18"/>
    </row>
    <row r="44" spans="20:31">
      <c r="T44" s="18"/>
      <c r="U44" s="18"/>
      <c r="V44" s="18"/>
      <c r="W44" s="18"/>
      <c r="X44" s="18"/>
      <c r="Y44" s="18"/>
      <c r="Z44" s="18"/>
      <c r="AA44" s="18"/>
      <c r="AB44" s="18"/>
      <c r="AC44" s="18"/>
      <c r="AD44" s="18"/>
      <c r="AE44" s="18"/>
    </row>
    <row r="45" spans="20:31">
      <c r="T45" s="18"/>
      <c r="U45" s="18"/>
      <c r="V45" s="18"/>
      <c r="W45" s="18"/>
      <c r="X45" s="18"/>
      <c r="Y45" s="18"/>
      <c r="Z45" s="18"/>
      <c r="AA45" s="18"/>
      <c r="AB45" s="18"/>
      <c r="AC45" s="18"/>
      <c r="AD45" s="18"/>
      <c r="AE45" s="18"/>
    </row>
    <row r="46" spans="20:31">
      <c r="T46" s="18"/>
      <c r="U46" s="18"/>
      <c r="V46" s="18"/>
      <c r="W46" s="18"/>
      <c r="X46" s="18"/>
      <c r="Y46" s="18"/>
      <c r="Z46" s="18"/>
      <c r="AA46" s="18"/>
      <c r="AB46" s="18"/>
      <c r="AC46" s="18"/>
      <c r="AD46" s="18"/>
      <c r="AE46" s="18"/>
    </row>
    <row r="47" spans="20:31">
      <c r="T47" s="18"/>
      <c r="U47" s="18"/>
      <c r="V47" s="18"/>
      <c r="W47" s="18"/>
      <c r="X47" s="18"/>
      <c r="Y47" s="18"/>
      <c r="Z47" s="18"/>
      <c r="AA47" s="18"/>
      <c r="AB47" s="18"/>
      <c r="AC47" s="18"/>
      <c r="AD47" s="18"/>
      <c r="AE47" s="18"/>
    </row>
    <row r="48" spans="20:31">
      <c r="T48" s="18"/>
      <c r="U48" s="18"/>
      <c r="V48" s="18"/>
      <c r="W48" s="18"/>
      <c r="X48" s="18"/>
      <c r="Y48" s="18"/>
      <c r="Z48" s="18"/>
      <c r="AA48" s="18"/>
      <c r="AB48" s="18"/>
      <c r="AC48" s="18"/>
      <c r="AD48" s="18"/>
      <c r="AE48" s="18"/>
    </row>
  </sheetData>
  <mergeCells count="3">
    <mergeCell ref="D1:F1"/>
    <mergeCell ref="H1:S1"/>
    <mergeCell ref="T1:AE1"/>
  </mergeCells>
  <pageMargins left="0.7" right="0.7" top="0.75" bottom="0.75" header="0.3" footer="0.3"/>
  <pageSetup paperSize="9" orientation="portrait"/>
  <headerFooter/>
  <tableParts count="1">
    <tablePart r:id="rId1"/>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AB28"/>
  <sheetViews>
    <sheetView workbookViewId="0">
      <pane ySplit="2" topLeftCell="A12" activePane="bottomLeft" state="frozen"/>
      <selection/>
      <selection pane="bottomLeft" activeCell="A14" sqref="A14"/>
    </sheetView>
  </sheetViews>
  <sheetFormatPr defaultColWidth="11.4380952380952" defaultRowHeight="15"/>
  <cols>
    <col min="1" max="1" width="7.43809523809524" style="2" customWidth="1"/>
    <col min="2" max="2" width="19" style="19" customWidth="1"/>
    <col min="3" max="3" width="27.6666666666667" style="19" customWidth="1"/>
    <col min="4" max="4" width="53.8857142857143" style="2" customWidth="1"/>
    <col min="5" max="16" width="4" style="18" customWidth="1"/>
    <col min="17" max="28" width="4" style="2" customWidth="1"/>
    <col min="29" max="16384" width="11.4380952380952" style="2"/>
  </cols>
  <sheetData>
    <row r="1" spans="1:28">
      <c r="A1" s="39"/>
      <c r="B1" s="39"/>
      <c r="C1" s="39"/>
      <c r="D1" s="39"/>
      <c r="E1" s="39" t="s">
        <v>249</v>
      </c>
      <c r="F1" s="39"/>
      <c r="G1" s="39"/>
      <c r="H1" s="39"/>
      <c r="I1" s="39"/>
      <c r="J1" s="39"/>
      <c r="K1" s="39"/>
      <c r="L1" s="39"/>
      <c r="M1" s="39"/>
      <c r="N1" s="39"/>
      <c r="O1" s="39"/>
      <c r="P1" s="39"/>
      <c r="Q1" s="39" t="s">
        <v>250</v>
      </c>
      <c r="R1" s="39"/>
      <c r="S1" s="39"/>
      <c r="T1" s="39"/>
      <c r="U1" s="39"/>
      <c r="V1" s="39"/>
      <c r="W1" s="39"/>
      <c r="X1" s="39"/>
      <c r="Y1" s="39"/>
      <c r="Z1" s="39"/>
      <c r="AA1" s="39"/>
      <c r="AB1" s="39"/>
    </row>
    <row r="2" spans="1:21">
      <c r="A2" s="117" t="s">
        <v>251</v>
      </c>
      <c r="B2" s="39" t="s">
        <v>358</v>
      </c>
      <c r="C2" s="39" t="s">
        <v>359</v>
      </c>
      <c r="D2" s="39" t="s">
        <v>360</v>
      </c>
      <c r="E2" s="46" t="s">
        <v>257</v>
      </c>
      <c r="F2" s="46" t="s">
        <v>258</v>
      </c>
      <c r="G2" s="46" t="s">
        <v>259</v>
      </c>
      <c r="H2" s="46" t="s">
        <v>260</v>
      </c>
      <c r="I2" s="46" t="s">
        <v>261</v>
      </c>
      <c r="J2" s="46" t="s">
        <v>262</v>
      </c>
      <c r="K2" s="2"/>
      <c r="L2" s="2"/>
      <c r="M2" s="2"/>
      <c r="N2" s="2"/>
      <c r="S2" s="122" t="s">
        <v>263</v>
      </c>
      <c r="T2" s="122" t="s">
        <v>264</v>
      </c>
      <c r="U2" s="122" t="s">
        <v>265</v>
      </c>
    </row>
    <row r="3" spans="1:16">
      <c r="A3" s="47" t="s">
        <v>361</v>
      </c>
      <c r="B3" s="118" t="s">
        <v>362</v>
      </c>
      <c r="C3" s="56"/>
      <c r="D3" s="7"/>
      <c r="K3" s="2"/>
      <c r="L3" s="2"/>
      <c r="M3" s="2"/>
      <c r="N3" s="2"/>
      <c r="O3" s="2"/>
      <c r="P3" s="2"/>
    </row>
    <row r="4" ht="45" spans="1:10">
      <c r="A4" s="63"/>
      <c r="B4" s="78"/>
      <c r="C4" s="78" t="s">
        <v>363</v>
      </c>
      <c r="D4" s="119" t="s">
        <v>364</v>
      </c>
      <c r="E4" s="63" t="s">
        <v>269</v>
      </c>
      <c r="F4" s="63" t="s">
        <v>269</v>
      </c>
      <c r="G4" s="63" t="s">
        <v>269</v>
      </c>
      <c r="H4" s="63" t="s">
        <v>269</v>
      </c>
      <c r="I4" s="63" t="s">
        <v>269</v>
      </c>
      <c r="J4" s="63" t="s">
        <v>269</v>
      </c>
    </row>
    <row r="5" ht="105" spans="1:10">
      <c r="A5" s="63"/>
      <c r="B5" s="78"/>
      <c r="C5" s="59" t="s">
        <v>365</v>
      </c>
      <c r="D5" s="119" t="s">
        <v>366</v>
      </c>
      <c r="E5" s="63" t="s">
        <v>269</v>
      </c>
      <c r="F5" s="63" t="s">
        <v>269</v>
      </c>
      <c r="G5" s="63" t="s">
        <v>269</v>
      </c>
      <c r="H5" s="63" t="s">
        <v>269</v>
      </c>
      <c r="I5" s="63" t="s">
        <v>269</v>
      </c>
      <c r="J5" s="63" t="s">
        <v>269</v>
      </c>
    </row>
    <row r="6" ht="90" spans="1:10">
      <c r="A6" s="63"/>
      <c r="B6" s="78"/>
      <c r="C6" s="78" t="s">
        <v>367</v>
      </c>
      <c r="D6" s="119" t="s">
        <v>368</v>
      </c>
      <c r="E6" s="63" t="s">
        <v>269</v>
      </c>
      <c r="F6" s="63" t="s">
        <v>269</v>
      </c>
      <c r="G6" s="63" t="s">
        <v>269</v>
      </c>
      <c r="H6" s="63" t="s">
        <v>269</v>
      </c>
      <c r="I6" s="63" t="s">
        <v>269</v>
      </c>
      <c r="J6" s="63" t="s">
        <v>269</v>
      </c>
    </row>
    <row r="7" ht="409.5" spans="1:21">
      <c r="A7" s="63"/>
      <c r="B7" s="78"/>
      <c r="C7" s="78" t="s">
        <v>369</v>
      </c>
      <c r="D7" s="119" t="s">
        <v>370</v>
      </c>
      <c r="E7" s="63" t="s">
        <v>269</v>
      </c>
      <c r="F7" s="63" t="s">
        <v>269</v>
      </c>
      <c r="G7" s="63" t="s">
        <v>269</v>
      </c>
      <c r="H7" s="63" t="s">
        <v>269</v>
      </c>
      <c r="I7" s="63" t="s">
        <v>269</v>
      </c>
      <c r="J7" s="63" t="s">
        <v>269</v>
      </c>
      <c r="S7" s="18" t="s">
        <v>269</v>
      </c>
      <c r="T7" s="18" t="s">
        <v>269</v>
      </c>
      <c r="U7" s="19" t="s">
        <v>269</v>
      </c>
    </row>
    <row r="8" ht="225" spans="1:21">
      <c r="A8" s="63"/>
      <c r="B8" s="78"/>
      <c r="C8" s="78" t="s">
        <v>371</v>
      </c>
      <c r="D8" s="119" t="s">
        <v>372</v>
      </c>
      <c r="E8" s="63" t="s">
        <v>269</v>
      </c>
      <c r="F8" s="63" t="s">
        <v>269</v>
      </c>
      <c r="G8" s="63" t="s">
        <v>269</v>
      </c>
      <c r="H8" s="63" t="s">
        <v>269</v>
      </c>
      <c r="I8" s="63" t="s">
        <v>269</v>
      </c>
      <c r="J8" s="63" t="s">
        <v>269</v>
      </c>
      <c r="O8" s="18" t="s">
        <v>269</v>
      </c>
      <c r="P8" s="18" t="s">
        <v>269</v>
      </c>
      <c r="Q8" s="19" t="s">
        <v>269</v>
      </c>
      <c r="S8" s="18" t="s">
        <v>269</v>
      </c>
      <c r="T8" s="18" t="s">
        <v>269</v>
      </c>
      <c r="U8" s="19" t="s">
        <v>269</v>
      </c>
    </row>
    <row r="9" ht="180" spans="1:21">
      <c r="A9" s="63"/>
      <c r="B9" s="78"/>
      <c r="C9" s="78" t="s">
        <v>373</v>
      </c>
      <c r="D9" s="119" t="s">
        <v>374</v>
      </c>
      <c r="E9" s="63" t="s">
        <v>269</v>
      </c>
      <c r="F9" s="63" t="s">
        <v>269</v>
      </c>
      <c r="G9" s="63" t="s">
        <v>269</v>
      </c>
      <c r="H9" s="63" t="s">
        <v>269</v>
      </c>
      <c r="I9" s="63" t="s">
        <v>269</v>
      </c>
      <c r="J9" s="63" t="s">
        <v>269</v>
      </c>
      <c r="O9" s="18" t="s">
        <v>269</v>
      </c>
      <c r="P9" s="18" t="s">
        <v>269</v>
      </c>
      <c r="Q9" s="19" t="s">
        <v>269</v>
      </c>
      <c r="S9" s="18" t="s">
        <v>269</v>
      </c>
      <c r="T9" s="18" t="s">
        <v>269</v>
      </c>
      <c r="U9" s="19" t="s">
        <v>269</v>
      </c>
    </row>
    <row r="10" ht="180" spans="1:21">
      <c r="A10" s="63"/>
      <c r="B10" s="78"/>
      <c r="C10" s="78" t="s">
        <v>375</v>
      </c>
      <c r="D10" s="119" t="s">
        <v>376</v>
      </c>
      <c r="E10" s="63" t="s">
        <v>269</v>
      </c>
      <c r="F10" s="63" t="s">
        <v>269</v>
      </c>
      <c r="G10" s="63" t="s">
        <v>269</v>
      </c>
      <c r="H10" s="63" t="s">
        <v>269</v>
      </c>
      <c r="I10" s="63" t="s">
        <v>269</v>
      </c>
      <c r="J10" s="63" t="s">
        <v>269</v>
      </c>
      <c r="Q10" s="19"/>
      <c r="S10" s="18" t="s">
        <v>269</v>
      </c>
      <c r="T10" s="18" t="s">
        <v>269</v>
      </c>
      <c r="U10" s="19" t="s">
        <v>269</v>
      </c>
    </row>
    <row r="11" ht="90" spans="1:21">
      <c r="A11" s="63"/>
      <c r="B11" s="78"/>
      <c r="C11" s="78" t="s">
        <v>377</v>
      </c>
      <c r="D11" s="119" t="s">
        <v>378</v>
      </c>
      <c r="E11" s="63" t="s">
        <v>269</v>
      </c>
      <c r="F11" s="63" t="s">
        <v>269</v>
      </c>
      <c r="G11" s="63" t="s">
        <v>269</v>
      </c>
      <c r="H11" s="63" t="s">
        <v>269</v>
      </c>
      <c r="I11" s="63" t="s">
        <v>269</v>
      </c>
      <c r="J11" s="63" t="s">
        <v>269</v>
      </c>
      <c r="S11" s="18" t="s">
        <v>269</v>
      </c>
      <c r="T11" s="18" t="s">
        <v>269</v>
      </c>
      <c r="U11" s="19" t="s">
        <v>269</v>
      </c>
    </row>
    <row r="12" ht="90" spans="1:21">
      <c r="A12" s="63"/>
      <c r="B12" s="78"/>
      <c r="C12" s="78" t="s">
        <v>379</v>
      </c>
      <c r="D12" s="119" t="s">
        <v>380</v>
      </c>
      <c r="E12" s="63" t="s">
        <v>269</v>
      </c>
      <c r="F12" s="63" t="s">
        <v>269</v>
      </c>
      <c r="G12" s="63" t="s">
        <v>269</v>
      </c>
      <c r="H12" s="63" t="s">
        <v>269</v>
      </c>
      <c r="I12" s="63" t="s">
        <v>269</v>
      </c>
      <c r="J12" s="63" t="s">
        <v>269</v>
      </c>
      <c r="S12" s="18" t="s">
        <v>269</v>
      </c>
      <c r="T12" s="18" t="s">
        <v>269</v>
      </c>
      <c r="U12" s="19" t="s">
        <v>269</v>
      </c>
    </row>
    <row r="13" ht="135" spans="1:21">
      <c r="A13" s="63"/>
      <c r="B13" s="78"/>
      <c r="C13" s="78" t="s">
        <v>381</v>
      </c>
      <c r="D13" s="119" t="s">
        <v>382</v>
      </c>
      <c r="E13" s="63" t="s">
        <v>269</v>
      </c>
      <c r="F13" s="63" t="s">
        <v>269</v>
      </c>
      <c r="G13" s="63" t="s">
        <v>269</v>
      </c>
      <c r="H13" s="63" t="s">
        <v>269</v>
      </c>
      <c r="I13" s="63" t="s">
        <v>269</v>
      </c>
      <c r="J13" s="63" t="s">
        <v>269</v>
      </c>
      <c r="S13" s="18" t="s">
        <v>269</v>
      </c>
      <c r="T13" s="18" t="s">
        <v>269</v>
      </c>
      <c r="U13" s="19" t="s">
        <v>269</v>
      </c>
    </row>
    <row r="14" ht="105" spans="1:21">
      <c r="A14" s="63"/>
      <c r="B14" s="78"/>
      <c r="C14" s="78" t="s">
        <v>383</v>
      </c>
      <c r="D14" s="119" t="s">
        <v>384</v>
      </c>
      <c r="E14" s="63" t="s">
        <v>269</v>
      </c>
      <c r="F14" s="63" t="s">
        <v>269</v>
      </c>
      <c r="G14" s="63" t="s">
        <v>269</v>
      </c>
      <c r="H14" s="63" t="s">
        <v>269</v>
      </c>
      <c r="I14" s="63" t="s">
        <v>269</v>
      </c>
      <c r="J14" s="63" t="s">
        <v>269</v>
      </c>
      <c r="S14" s="18" t="s">
        <v>269</v>
      </c>
      <c r="T14" s="18" t="s">
        <v>269</v>
      </c>
      <c r="U14" s="19" t="s">
        <v>269</v>
      </c>
    </row>
    <row r="15" ht="45" spans="1:21">
      <c r="A15" s="63"/>
      <c r="B15" s="78"/>
      <c r="C15" s="78" t="s">
        <v>385</v>
      </c>
      <c r="D15" s="119" t="s">
        <v>386</v>
      </c>
      <c r="E15" s="63" t="s">
        <v>269</v>
      </c>
      <c r="F15" s="63" t="s">
        <v>269</v>
      </c>
      <c r="G15" s="63" t="s">
        <v>269</v>
      </c>
      <c r="H15" s="63" t="s">
        <v>269</v>
      </c>
      <c r="I15" s="63" t="s">
        <v>269</v>
      </c>
      <c r="J15" s="63" t="s">
        <v>269</v>
      </c>
      <c r="S15" s="18" t="s">
        <v>269</v>
      </c>
      <c r="T15" s="18" t="s">
        <v>269</v>
      </c>
      <c r="U15" s="19" t="s">
        <v>269</v>
      </c>
    </row>
    <row r="16" ht="195" spans="1:21">
      <c r="A16" s="63"/>
      <c r="B16" s="78"/>
      <c r="C16" s="78" t="s">
        <v>387</v>
      </c>
      <c r="D16" s="119" t="s">
        <v>388</v>
      </c>
      <c r="E16" s="63" t="s">
        <v>269</v>
      </c>
      <c r="F16" s="63" t="s">
        <v>269</v>
      </c>
      <c r="G16" s="63" t="s">
        <v>269</v>
      </c>
      <c r="H16" s="63" t="s">
        <v>269</v>
      </c>
      <c r="I16" s="63" t="s">
        <v>269</v>
      </c>
      <c r="J16" s="63" t="s">
        <v>269</v>
      </c>
      <c r="S16" s="18" t="s">
        <v>269</v>
      </c>
      <c r="T16" s="18" t="s">
        <v>269</v>
      </c>
      <c r="U16" s="19" t="s">
        <v>269</v>
      </c>
    </row>
    <row r="17" ht="45" spans="1:10">
      <c r="A17" s="62" t="s">
        <v>389</v>
      </c>
      <c r="B17" s="120" t="s">
        <v>390</v>
      </c>
      <c r="C17" s="78"/>
      <c r="D17" s="119"/>
      <c r="E17" s="63"/>
      <c r="F17" s="63"/>
      <c r="G17" s="63"/>
      <c r="H17" s="63"/>
      <c r="I17" s="63"/>
      <c r="J17" s="63"/>
    </row>
    <row r="18" ht="150" spans="1:21">
      <c r="A18" s="63"/>
      <c r="B18" s="78"/>
      <c r="C18" s="78" t="s">
        <v>391</v>
      </c>
      <c r="D18" s="119" t="s">
        <v>392</v>
      </c>
      <c r="E18" s="63" t="s">
        <v>269</v>
      </c>
      <c r="F18" s="63" t="s">
        <v>269</v>
      </c>
      <c r="G18" s="63" t="s">
        <v>269</v>
      </c>
      <c r="H18" s="63" t="s">
        <v>269</v>
      </c>
      <c r="I18" s="63" t="s">
        <v>269</v>
      </c>
      <c r="J18" s="63" t="s">
        <v>269</v>
      </c>
      <c r="S18" s="18" t="s">
        <v>269</v>
      </c>
      <c r="T18" s="18" t="s">
        <v>269</v>
      </c>
      <c r="U18" s="19" t="s">
        <v>269</v>
      </c>
    </row>
    <row r="19" ht="150" spans="1:21">
      <c r="A19" s="63"/>
      <c r="B19" s="78"/>
      <c r="C19" s="78" t="s">
        <v>393</v>
      </c>
      <c r="D19" s="119" t="s">
        <v>394</v>
      </c>
      <c r="E19" s="63" t="s">
        <v>269</v>
      </c>
      <c r="F19" s="63" t="s">
        <v>269</v>
      </c>
      <c r="G19" s="63" t="s">
        <v>269</v>
      </c>
      <c r="H19" s="63" t="s">
        <v>269</v>
      </c>
      <c r="I19" s="63" t="s">
        <v>269</v>
      </c>
      <c r="J19" s="63" t="s">
        <v>269</v>
      </c>
      <c r="S19" s="18" t="s">
        <v>269</v>
      </c>
      <c r="T19" s="18" t="s">
        <v>269</v>
      </c>
      <c r="U19" s="19" t="s">
        <v>269</v>
      </c>
    </row>
    <row r="20" ht="75" spans="1:21">
      <c r="A20" s="63"/>
      <c r="B20" s="78"/>
      <c r="C20" s="78" t="s">
        <v>395</v>
      </c>
      <c r="D20" s="119" t="s">
        <v>396</v>
      </c>
      <c r="E20" s="63" t="s">
        <v>269</v>
      </c>
      <c r="F20" s="63" t="s">
        <v>269</v>
      </c>
      <c r="G20" s="63" t="s">
        <v>269</v>
      </c>
      <c r="H20" s="63" t="s">
        <v>269</v>
      </c>
      <c r="I20" s="63" t="s">
        <v>269</v>
      </c>
      <c r="J20" s="63" t="s">
        <v>269</v>
      </c>
      <c r="S20" s="18" t="s">
        <v>269</v>
      </c>
      <c r="T20" s="18" t="s">
        <v>269</v>
      </c>
      <c r="U20" s="19" t="s">
        <v>269</v>
      </c>
    </row>
    <row r="21" ht="120" spans="1:21">
      <c r="A21" s="63"/>
      <c r="B21" s="78"/>
      <c r="C21" s="78" t="s">
        <v>397</v>
      </c>
      <c r="D21" s="119" t="s">
        <v>398</v>
      </c>
      <c r="E21" s="63" t="s">
        <v>269</v>
      </c>
      <c r="F21" s="63" t="s">
        <v>269</v>
      </c>
      <c r="G21" s="63" t="s">
        <v>269</v>
      </c>
      <c r="H21" s="63" t="s">
        <v>269</v>
      </c>
      <c r="I21" s="63" t="s">
        <v>269</v>
      </c>
      <c r="J21" s="63" t="s">
        <v>269</v>
      </c>
      <c r="S21" s="18" t="s">
        <v>269</v>
      </c>
      <c r="T21" s="18" t="s">
        <v>269</v>
      </c>
      <c r="U21" s="19" t="s">
        <v>269</v>
      </c>
    </row>
    <row r="22" ht="60" spans="1:21">
      <c r="A22" s="63"/>
      <c r="B22" s="78"/>
      <c r="C22" s="78" t="s">
        <v>399</v>
      </c>
      <c r="D22" s="119" t="s">
        <v>400</v>
      </c>
      <c r="E22" s="63" t="s">
        <v>269</v>
      </c>
      <c r="F22" s="63" t="s">
        <v>269</v>
      </c>
      <c r="G22" s="63" t="s">
        <v>269</v>
      </c>
      <c r="H22" s="63" t="s">
        <v>269</v>
      </c>
      <c r="I22" s="63" t="s">
        <v>269</v>
      </c>
      <c r="J22" s="63" t="s">
        <v>269</v>
      </c>
      <c r="S22" s="18" t="s">
        <v>269</v>
      </c>
      <c r="T22" s="18" t="s">
        <v>269</v>
      </c>
      <c r="U22" s="19" t="s">
        <v>269</v>
      </c>
    </row>
    <row r="23" spans="1:10">
      <c r="A23" s="62" t="s">
        <v>401</v>
      </c>
      <c r="B23" s="121" t="s">
        <v>402</v>
      </c>
      <c r="C23" s="78"/>
      <c r="D23" s="119"/>
      <c r="E23" s="63"/>
      <c r="F23" s="63"/>
      <c r="G23" s="63"/>
      <c r="H23" s="63"/>
      <c r="I23" s="63"/>
      <c r="J23" s="63"/>
    </row>
    <row r="24" ht="90" spans="1:21">
      <c r="A24" s="63"/>
      <c r="B24" s="78"/>
      <c r="C24" s="78" t="s">
        <v>403</v>
      </c>
      <c r="D24" s="119" t="s">
        <v>404</v>
      </c>
      <c r="E24" s="63" t="s">
        <v>269</v>
      </c>
      <c r="F24" s="63" t="s">
        <v>269</v>
      </c>
      <c r="G24" s="63" t="s">
        <v>269</v>
      </c>
      <c r="H24" s="63" t="s">
        <v>269</v>
      </c>
      <c r="I24" s="63" t="s">
        <v>269</v>
      </c>
      <c r="J24" s="63" t="s">
        <v>269</v>
      </c>
      <c r="S24" s="18" t="s">
        <v>269</v>
      </c>
      <c r="T24" s="18" t="s">
        <v>269</v>
      </c>
      <c r="U24" s="19" t="s">
        <v>269</v>
      </c>
    </row>
    <row r="25" ht="90" spans="1:21">
      <c r="A25" s="63"/>
      <c r="B25" s="78"/>
      <c r="C25" s="78" t="s">
        <v>405</v>
      </c>
      <c r="D25" s="119" t="s">
        <v>406</v>
      </c>
      <c r="E25" s="63" t="s">
        <v>269</v>
      </c>
      <c r="F25" s="63" t="s">
        <v>269</v>
      </c>
      <c r="G25" s="63" t="s">
        <v>269</v>
      </c>
      <c r="H25" s="63" t="s">
        <v>269</v>
      </c>
      <c r="I25" s="63" t="s">
        <v>269</v>
      </c>
      <c r="J25" s="63" t="s">
        <v>269</v>
      </c>
      <c r="S25" s="18" t="s">
        <v>269</v>
      </c>
      <c r="T25" s="18" t="s">
        <v>269</v>
      </c>
      <c r="U25" s="19" t="s">
        <v>269</v>
      </c>
    </row>
    <row r="26" ht="165" spans="1:21">
      <c r="A26" s="63"/>
      <c r="B26" s="78"/>
      <c r="C26" s="78" t="s">
        <v>407</v>
      </c>
      <c r="D26" s="119" t="s">
        <v>408</v>
      </c>
      <c r="E26" s="63" t="s">
        <v>269</v>
      </c>
      <c r="F26" s="63" t="s">
        <v>269</v>
      </c>
      <c r="G26" s="63" t="s">
        <v>269</v>
      </c>
      <c r="H26" s="63" t="s">
        <v>269</v>
      </c>
      <c r="I26" s="63" t="s">
        <v>269</v>
      </c>
      <c r="J26" s="63" t="s">
        <v>269</v>
      </c>
      <c r="S26" s="18" t="s">
        <v>269</v>
      </c>
      <c r="T26" s="18" t="s">
        <v>269</v>
      </c>
      <c r="U26" s="19" t="s">
        <v>269</v>
      </c>
    </row>
    <row r="27" ht="90" spans="1:21">
      <c r="A27" s="63"/>
      <c r="B27" s="78"/>
      <c r="C27" s="78" t="s">
        <v>409</v>
      </c>
      <c r="D27" s="119" t="s">
        <v>410</v>
      </c>
      <c r="E27" s="63" t="s">
        <v>269</v>
      </c>
      <c r="F27" s="63" t="s">
        <v>269</v>
      </c>
      <c r="G27" s="63" t="s">
        <v>269</v>
      </c>
      <c r="H27" s="63" t="s">
        <v>269</v>
      </c>
      <c r="I27" s="63" t="s">
        <v>269</v>
      </c>
      <c r="J27" s="63" t="s">
        <v>269</v>
      </c>
      <c r="S27" s="19" t="s">
        <v>269</v>
      </c>
      <c r="T27" s="19" t="s">
        <v>269</v>
      </c>
      <c r="U27" s="19" t="s">
        <v>269</v>
      </c>
    </row>
    <row r="28" ht="60" spans="1:21">
      <c r="A28" s="63"/>
      <c r="B28" s="78"/>
      <c r="C28" s="78" t="s">
        <v>411</v>
      </c>
      <c r="D28" s="119" t="s">
        <v>412</v>
      </c>
      <c r="E28" s="63" t="s">
        <v>269</v>
      </c>
      <c r="F28" s="63" t="s">
        <v>269</v>
      </c>
      <c r="G28" s="63" t="s">
        <v>269</v>
      </c>
      <c r="H28" s="63" t="s">
        <v>269</v>
      </c>
      <c r="I28" s="63" t="s">
        <v>269</v>
      </c>
      <c r="J28" s="63" t="s">
        <v>269</v>
      </c>
      <c r="S28" s="19" t="s">
        <v>269</v>
      </c>
      <c r="T28" s="19" t="s">
        <v>269</v>
      </c>
      <c r="U28" s="19" t="s">
        <v>269</v>
      </c>
    </row>
  </sheetData>
  <mergeCells count="3">
    <mergeCell ref="B1:C1"/>
    <mergeCell ref="E1:P1"/>
    <mergeCell ref="Q1:AB1"/>
  </mergeCells>
  <pageMargins left="0.7" right="0.7" top="0.75" bottom="0.75" header="0.3" footer="0.3"/>
  <pageSetup paperSize="9" orientation="portrait"/>
  <headerFooter/>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J158"/>
  <sheetViews>
    <sheetView zoomScale="98" zoomScaleNormal="98" topLeftCell="C140" workbookViewId="0">
      <selection activeCell="A14" sqref="A14"/>
    </sheetView>
  </sheetViews>
  <sheetFormatPr defaultColWidth="11.4380952380952" defaultRowHeight="15"/>
  <cols>
    <col min="1" max="1" width="6" customWidth="1"/>
    <col min="2" max="2" width="38" customWidth="1"/>
    <col min="3" max="3" width="54.8857142857143" customWidth="1"/>
    <col min="4" max="4" width="11.4380952380952" customWidth="1"/>
    <col min="5" max="5" width="13.552380952381" customWidth="1"/>
    <col min="6" max="8" width="22.552380952381" customWidth="1"/>
    <col min="9" max="9" width="23.552380952381" customWidth="1"/>
    <col min="10" max="10" width="11.7809523809524" customWidth="1"/>
  </cols>
  <sheetData>
    <row r="1" ht="30" spans="1:9">
      <c r="A1" s="45" t="s">
        <v>413</v>
      </c>
      <c r="B1" s="45" t="s">
        <v>414</v>
      </c>
      <c r="C1" s="45" t="s">
        <v>415</v>
      </c>
      <c r="D1" s="46" t="s">
        <v>416</v>
      </c>
      <c r="E1" s="45" t="s">
        <v>417</v>
      </c>
      <c r="F1" s="45" t="s">
        <v>418</v>
      </c>
      <c r="G1" s="45" t="s">
        <v>419</v>
      </c>
      <c r="H1" s="45" t="s">
        <v>420</v>
      </c>
      <c r="I1" s="46" t="s">
        <v>421</v>
      </c>
    </row>
    <row r="2" ht="45" spans="1:9">
      <c r="A2" s="47">
        <v>1</v>
      </c>
      <c r="B2" s="48" t="s">
        <v>422</v>
      </c>
      <c r="C2" s="19" t="s">
        <v>423</v>
      </c>
      <c r="D2" s="74">
        <v>10</v>
      </c>
      <c r="E2" s="75" t="s">
        <v>424</v>
      </c>
      <c r="F2" s="19" t="s">
        <v>425</v>
      </c>
      <c r="G2" s="48" t="s">
        <v>426</v>
      </c>
      <c r="H2" s="19"/>
      <c r="I2" s="19"/>
    </row>
    <row r="3" ht="315" spans="1:9">
      <c r="A3" s="76">
        <v>1</v>
      </c>
      <c r="B3" s="53"/>
      <c r="C3" s="60"/>
      <c r="D3" s="77"/>
      <c r="E3" s="49"/>
      <c r="F3" s="49"/>
      <c r="G3" s="78" t="s">
        <v>371</v>
      </c>
      <c r="H3" s="54" t="s">
        <v>427</v>
      </c>
      <c r="I3" s="19" t="s">
        <v>428</v>
      </c>
    </row>
    <row r="4" ht="255" spans="1:9">
      <c r="A4" s="76">
        <v>1</v>
      </c>
      <c r="B4" s="53"/>
      <c r="C4" s="60"/>
      <c r="D4" s="77"/>
      <c r="E4" s="49"/>
      <c r="F4" s="49"/>
      <c r="G4" s="54" t="s">
        <v>365</v>
      </c>
      <c r="H4" s="59" t="s">
        <v>429</v>
      </c>
      <c r="I4" s="18" t="s">
        <v>430</v>
      </c>
    </row>
    <row r="5" customFormat="1" ht="345" spans="1:9">
      <c r="A5" s="76">
        <v>1</v>
      </c>
      <c r="B5" s="53"/>
      <c r="C5" s="60"/>
      <c r="D5" s="77"/>
      <c r="E5" s="49"/>
      <c r="F5" s="49"/>
      <c r="G5" s="54"/>
      <c r="H5" s="59" t="s">
        <v>431</v>
      </c>
      <c r="I5" s="19" t="s">
        <v>432</v>
      </c>
    </row>
    <row r="6" ht="409.5" spans="1:9">
      <c r="A6" s="76">
        <v>1</v>
      </c>
      <c r="B6" s="53"/>
      <c r="C6" s="60"/>
      <c r="D6" s="77"/>
      <c r="E6" s="49"/>
      <c r="F6" s="49"/>
      <c r="G6" s="78" t="s">
        <v>369</v>
      </c>
      <c r="H6" s="54" t="s">
        <v>433</v>
      </c>
      <c r="I6" s="19" t="s">
        <v>432</v>
      </c>
    </row>
    <row r="7" ht="240" spans="1:9">
      <c r="A7" s="76">
        <v>1</v>
      </c>
      <c r="B7" s="53"/>
      <c r="C7" s="60"/>
      <c r="D7" s="77"/>
      <c r="E7" s="49"/>
      <c r="F7" s="49"/>
      <c r="G7" s="78" t="s">
        <v>373</v>
      </c>
      <c r="H7" s="59" t="s">
        <v>434</v>
      </c>
      <c r="I7" s="19" t="s">
        <v>435</v>
      </c>
    </row>
    <row r="8" ht="240" spans="1:9">
      <c r="A8" s="76">
        <v>1</v>
      </c>
      <c r="B8" s="53"/>
      <c r="C8" s="60"/>
      <c r="D8" s="77"/>
      <c r="E8" s="49"/>
      <c r="F8" s="49"/>
      <c r="G8" s="78" t="s">
        <v>375</v>
      </c>
      <c r="H8" s="59" t="s">
        <v>434</v>
      </c>
      <c r="I8" s="19" t="s">
        <v>436</v>
      </c>
    </row>
    <row r="9" ht="240" spans="1:9">
      <c r="A9" s="76">
        <v>1</v>
      </c>
      <c r="B9" s="53"/>
      <c r="C9" s="60"/>
      <c r="D9" s="77"/>
      <c r="E9" s="49"/>
      <c r="F9" s="49"/>
      <c r="G9" s="78" t="s">
        <v>379</v>
      </c>
      <c r="H9" s="59" t="s">
        <v>434</v>
      </c>
      <c r="I9" s="19" t="s">
        <v>437</v>
      </c>
    </row>
    <row r="10" ht="330" spans="1:9">
      <c r="A10" s="76">
        <v>1</v>
      </c>
      <c r="B10" s="53"/>
      <c r="C10" s="60"/>
      <c r="D10" s="77"/>
      <c r="E10" s="49"/>
      <c r="F10" s="49"/>
      <c r="G10" s="78" t="s">
        <v>363</v>
      </c>
      <c r="H10" s="2" t="s">
        <v>438</v>
      </c>
      <c r="I10" s="19" t="s">
        <v>439</v>
      </c>
    </row>
    <row r="11" customFormat="1" ht="315" spans="1:9">
      <c r="A11" s="76">
        <v>1</v>
      </c>
      <c r="B11" s="53"/>
      <c r="C11" s="60"/>
      <c r="D11" s="77"/>
      <c r="E11" s="49"/>
      <c r="F11" s="49"/>
      <c r="G11" s="78"/>
      <c r="H11" s="59" t="s">
        <v>440</v>
      </c>
      <c r="I11" s="19"/>
    </row>
    <row r="12" ht="195" spans="1:9">
      <c r="A12" s="62">
        <v>1</v>
      </c>
      <c r="B12" s="50"/>
      <c r="C12" s="61"/>
      <c r="D12" s="79"/>
      <c r="E12" s="57"/>
      <c r="F12" s="57"/>
      <c r="G12" s="78" t="s">
        <v>381</v>
      </c>
      <c r="H12" s="7" t="s">
        <v>441</v>
      </c>
      <c r="I12" s="57"/>
    </row>
    <row r="13" customFormat="1" ht="270" spans="1:9">
      <c r="A13" s="62">
        <v>1</v>
      </c>
      <c r="B13" s="50"/>
      <c r="C13" s="61"/>
      <c r="D13" s="79"/>
      <c r="E13" s="57"/>
      <c r="F13" s="57"/>
      <c r="G13" s="78" t="s">
        <v>367</v>
      </c>
      <c r="H13" s="59" t="s">
        <v>442</v>
      </c>
      <c r="I13" s="57"/>
    </row>
    <row r="14" customFormat="1" ht="285" spans="1:9">
      <c r="A14" s="62">
        <v>1</v>
      </c>
      <c r="B14" s="50"/>
      <c r="C14" s="61"/>
      <c r="D14" s="79"/>
      <c r="E14" s="57"/>
      <c r="F14" s="57"/>
      <c r="G14" s="78" t="s">
        <v>387</v>
      </c>
      <c r="H14" s="7" t="s">
        <v>443</v>
      </c>
      <c r="I14" s="57"/>
    </row>
    <row r="15" customFormat="1" spans="1:9">
      <c r="A15" s="62">
        <v>1</v>
      </c>
      <c r="B15" s="50"/>
      <c r="C15" s="61"/>
      <c r="D15" s="79"/>
      <c r="E15" s="57"/>
      <c r="F15" s="57"/>
      <c r="G15" s="80" t="s">
        <v>444</v>
      </c>
      <c r="H15" s="67"/>
      <c r="I15" s="57"/>
    </row>
    <row r="16" customFormat="1" ht="225" spans="1:9">
      <c r="A16" s="62">
        <v>1</v>
      </c>
      <c r="B16" s="50"/>
      <c r="C16" s="61"/>
      <c r="D16" s="79"/>
      <c r="E16" s="57"/>
      <c r="F16" s="57"/>
      <c r="G16" s="78" t="s">
        <v>391</v>
      </c>
      <c r="H16" s="59" t="s">
        <v>445</v>
      </c>
      <c r="I16" s="57"/>
    </row>
    <row r="17" customFormat="1" ht="180" spans="1:9">
      <c r="A17" s="62">
        <v>1</v>
      </c>
      <c r="B17" s="50"/>
      <c r="C17" s="61"/>
      <c r="D17" s="79"/>
      <c r="E17" s="57"/>
      <c r="F17" s="57"/>
      <c r="G17" s="78" t="s">
        <v>393</v>
      </c>
      <c r="H17" s="54" t="s">
        <v>446</v>
      </c>
      <c r="I17" s="57"/>
    </row>
    <row r="18" customFormat="1" ht="135" spans="1:9">
      <c r="A18" s="62">
        <v>1</v>
      </c>
      <c r="B18" s="50"/>
      <c r="C18" s="61"/>
      <c r="D18" s="79"/>
      <c r="E18" s="57"/>
      <c r="F18" s="57"/>
      <c r="G18" s="78" t="s">
        <v>399</v>
      </c>
      <c r="H18" s="54" t="s">
        <v>446</v>
      </c>
      <c r="I18" s="57"/>
    </row>
    <row r="19" customFormat="1" spans="1:9">
      <c r="A19" s="62">
        <v>1</v>
      </c>
      <c r="B19" s="50"/>
      <c r="C19" s="61"/>
      <c r="D19" s="79"/>
      <c r="E19" s="57"/>
      <c r="F19" s="57"/>
      <c r="G19" s="80" t="s">
        <v>447</v>
      </c>
      <c r="H19" s="67"/>
      <c r="I19" s="57"/>
    </row>
    <row r="20" customFormat="1" ht="195" spans="1:9">
      <c r="A20" s="62">
        <v>1</v>
      </c>
      <c r="B20" s="50"/>
      <c r="C20" s="61"/>
      <c r="D20" s="79"/>
      <c r="E20" s="57"/>
      <c r="F20" s="57"/>
      <c r="G20" s="78" t="s">
        <v>403</v>
      </c>
      <c r="H20" s="59" t="s">
        <v>448</v>
      </c>
      <c r="I20" s="57"/>
    </row>
    <row r="21" customFormat="1" ht="195" spans="1:9">
      <c r="A21" s="62">
        <v>1</v>
      </c>
      <c r="B21" s="50"/>
      <c r="C21" s="61"/>
      <c r="D21" s="79"/>
      <c r="E21" s="57"/>
      <c r="F21" s="57"/>
      <c r="G21" s="78" t="s">
        <v>405</v>
      </c>
      <c r="H21" s="59" t="s">
        <v>448</v>
      </c>
      <c r="I21" s="57"/>
    </row>
    <row r="22" customFormat="1" ht="255" spans="1:9">
      <c r="A22" s="62">
        <v>1</v>
      </c>
      <c r="B22" s="50"/>
      <c r="C22" s="61"/>
      <c r="D22" s="79"/>
      <c r="E22" s="57"/>
      <c r="F22" s="57"/>
      <c r="G22" s="78" t="s">
        <v>407</v>
      </c>
      <c r="H22" s="7" t="s">
        <v>449</v>
      </c>
      <c r="I22" s="57"/>
    </row>
    <row r="23" customFormat="1" ht="240" spans="1:9">
      <c r="A23" s="76">
        <v>1</v>
      </c>
      <c r="B23" s="53"/>
      <c r="C23" s="60"/>
      <c r="D23" s="77"/>
      <c r="E23" s="49"/>
      <c r="F23" s="49"/>
      <c r="G23" s="78" t="s">
        <v>411</v>
      </c>
      <c r="H23" s="7" t="s">
        <v>449</v>
      </c>
      <c r="I23" s="49"/>
    </row>
    <row r="24" ht="165" spans="1:9">
      <c r="A24" s="76">
        <v>1</v>
      </c>
      <c r="B24" s="53"/>
      <c r="C24" s="60"/>
      <c r="D24" s="77"/>
      <c r="E24" s="49"/>
      <c r="F24" s="49"/>
      <c r="G24" s="78" t="s">
        <v>409</v>
      </c>
      <c r="H24" s="59" t="s">
        <v>450</v>
      </c>
      <c r="I24" s="49"/>
    </row>
    <row r="25" ht="315" spans="1:9">
      <c r="A25" s="76">
        <v>2</v>
      </c>
      <c r="B25" s="76" t="s">
        <v>451</v>
      </c>
      <c r="C25" s="7" t="s">
        <v>452</v>
      </c>
      <c r="D25" s="77">
        <v>10</v>
      </c>
      <c r="E25" s="81" t="s">
        <v>453</v>
      </c>
      <c r="F25" s="19" t="s">
        <v>425</v>
      </c>
      <c r="G25" s="78" t="s">
        <v>371</v>
      </c>
      <c r="H25" s="54" t="s">
        <v>427</v>
      </c>
      <c r="I25" s="19" t="s">
        <v>428</v>
      </c>
    </row>
    <row r="26" customFormat="1" ht="240" spans="1:9">
      <c r="A26" s="76"/>
      <c r="B26" s="76"/>
      <c r="C26" s="7"/>
      <c r="D26" s="77"/>
      <c r="E26" s="81"/>
      <c r="F26" s="19"/>
      <c r="G26" s="78"/>
      <c r="H26" s="59" t="s">
        <v>434</v>
      </c>
      <c r="I26" s="19"/>
    </row>
    <row r="27" ht="255" spans="1:9">
      <c r="A27" s="76">
        <v>2</v>
      </c>
      <c r="B27" s="53"/>
      <c r="C27" s="60"/>
      <c r="D27" s="77"/>
      <c r="E27" s="49"/>
      <c r="F27" s="49"/>
      <c r="G27" s="54" t="s">
        <v>365</v>
      </c>
      <c r="H27" s="59" t="s">
        <v>429</v>
      </c>
      <c r="I27" s="18" t="s">
        <v>430</v>
      </c>
    </row>
    <row r="28" ht="345" spans="1:9">
      <c r="A28" s="76">
        <v>2</v>
      </c>
      <c r="B28" s="53"/>
      <c r="C28" s="60"/>
      <c r="D28" s="77"/>
      <c r="E28" s="49"/>
      <c r="F28" s="49"/>
      <c r="G28" s="73"/>
      <c r="H28" s="59" t="s">
        <v>431</v>
      </c>
      <c r="I28" s="49"/>
    </row>
    <row r="29" ht="409.5" spans="1:9">
      <c r="A29" s="76">
        <v>2</v>
      </c>
      <c r="B29" s="53"/>
      <c r="C29" s="60"/>
      <c r="D29" s="77"/>
      <c r="E29" s="49"/>
      <c r="F29" s="49"/>
      <c r="G29" s="78" t="s">
        <v>369</v>
      </c>
      <c r="H29" s="54" t="s">
        <v>433</v>
      </c>
      <c r="I29" s="19" t="s">
        <v>432</v>
      </c>
    </row>
    <row r="30" ht="285" spans="1:9">
      <c r="A30" s="76">
        <v>2</v>
      </c>
      <c r="B30" s="53"/>
      <c r="C30" s="60"/>
      <c r="D30" s="77"/>
      <c r="E30" s="49"/>
      <c r="F30" s="49"/>
      <c r="G30" s="78" t="s">
        <v>377</v>
      </c>
      <c r="H30" s="54" t="s">
        <v>433</v>
      </c>
      <c r="I30" s="19" t="s">
        <v>435</v>
      </c>
    </row>
    <row r="31" ht="240" spans="1:9">
      <c r="A31" s="76">
        <v>2</v>
      </c>
      <c r="B31" s="53"/>
      <c r="C31" s="60"/>
      <c r="D31" s="77"/>
      <c r="E31" s="49"/>
      <c r="F31" s="49"/>
      <c r="G31" s="78" t="s">
        <v>373</v>
      </c>
      <c r="H31" s="59" t="s">
        <v>434</v>
      </c>
      <c r="I31" s="19" t="s">
        <v>436</v>
      </c>
    </row>
    <row r="32" ht="240" spans="1:9">
      <c r="A32" s="76">
        <v>2</v>
      </c>
      <c r="B32" s="53"/>
      <c r="C32" s="60"/>
      <c r="D32" s="77"/>
      <c r="E32" s="49"/>
      <c r="F32" s="49"/>
      <c r="G32" s="78" t="s">
        <v>375</v>
      </c>
      <c r="H32" s="59" t="s">
        <v>434</v>
      </c>
      <c r="I32" s="19" t="s">
        <v>437</v>
      </c>
    </row>
    <row r="33" ht="240" spans="1:9">
      <c r="A33" s="76">
        <v>2</v>
      </c>
      <c r="B33" s="53"/>
      <c r="C33" s="60"/>
      <c r="D33" s="77"/>
      <c r="E33" s="49"/>
      <c r="F33" s="49"/>
      <c r="G33" s="78" t="s">
        <v>379</v>
      </c>
      <c r="H33" s="59" t="s">
        <v>434</v>
      </c>
      <c r="I33" s="19" t="s">
        <v>439</v>
      </c>
    </row>
    <row r="34" ht="330" spans="1:9">
      <c r="A34" s="76">
        <v>2</v>
      </c>
      <c r="B34" s="53"/>
      <c r="C34" s="60"/>
      <c r="D34" s="77"/>
      <c r="E34" s="49"/>
      <c r="F34" s="49"/>
      <c r="G34" s="78" t="s">
        <v>363</v>
      </c>
      <c r="H34" s="2" t="s">
        <v>438</v>
      </c>
      <c r="I34" s="49"/>
    </row>
    <row r="35" ht="285" spans="1:9">
      <c r="A35" s="76">
        <v>2</v>
      </c>
      <c r="B35" s="53"/>
      <c r="C35" s="60"/>
      <c r="D35" s="77"/>
      <c r="E35" s="49"/>
      <c r="F35" s="49"/>
      <c r="G35" s="78" t="s">
        <v>387</v>
      </c>
      <c r="H35" s="7" t="s">
        <v>443</v>
      </c>
      <c r="I35" s="49"/>
    </row>
    <row r="36" spans="1:9">
      <c r="A36" s="76">
        <v>2</v>
      </c>
      <c r="B36" s="53"/>
      <c r="C36" s="60"/>
      <c r="D36" s="77"/>
      <c r="E36" s="49"/>
      <c r="F36" s="49"/>
      <c r="G36" s="73" t="s">
        <v>444</v>
      </c>
      <c r="H36" s="72"/>
      <c r="I36" s="49"/>
    </row>
    <row r="37" ht="225" spans="1:9">
      <c r="A37" s="76">
        <v>2</v>
      </c>
      <c r="B37" s="53"/>
      <c r="C37" s="60"/>
      <c r="D37" s="77"/>
      <c r="E37" s="49"/>
      <c r="F37" s="49"/>
      <c r="G37" s="78" t="s">
        <v>391</v>
      </c>
      <c r="H37" s="59" t="s">
        <v>445</v>
      </c>
      <c r="I37" s="49"/>
    </row>
    <row r="38" ht="180" spans="1:9">
      <c r="A38" s="76">
        <v>2</v>
      </c>
      <c r="B38" s="53"/>
      <c r="C38" s="60"/>
      <c r="D38" s="77"/>
      <c r="E38" s="49"/>
      <c r="F38" s="49"/>
      <c r="G38" s="78" t="s">
        <v>393</v>
      </c>
      <c r="H38" s="54" t="s">
        <v>446</v>
      </c>
      <c r="I38" s="49"/>
    </row>
    <row r="39" customFormat="1" ht="150" spans="1:9">
      <c r="A39" s="76"/>
      <c r="B39" s="53"/>
      <c r="C39" s="60"/>
      <c r="D39" s="77"/>
      <c r="E39" s="49"/>
      <c r="F39" s="49"/>
      <c r="G39" s="78"/>
      <c r="H39" s="7" t="s">
        <v>443</v>
      </c>
      <c r="I39" s="49"/>
    </row>
    <row r="40" ht="135" spans="1:9">
      <c r="A40" s="76">
        <v>2</v>
      </c>
      <c r="B40" s="53"/>
      <c r="C40" s="60"/>
      <c r="D40" s="77"/>
      <c r="E40" s="49"/>
      <c r="F40" s="49"/>
      <c r="G40" s="78" t="s">
        <v>399</v>
      </c>
      <c r="H40" s="54" t="s">
        <v>446</v>
      </c>
      <c r="I40" s="49"/>
    </row>
    <row r="41" ht="225" spans="1:9">
      <c r="A41" s="76">
        <v>2</v>
      </c>
      <c r="B41" s="53"/>
      <c r="C41" s="60"/>
      <c r="D41" s="77"/>
      <c r="E41" s="49"/>
      <c r="F41" s="49"/>
      <c r="G41" s="78" t="s">
        <v>391</v>
      </c>
      <c r="H41" s="59" t="s">
        <v>445</v>
      </c>
      <c r="I41" s="49"/>
    </row>
    <row r="42" spans="1:9">
      <c r="A42" s="76">
        <v>2</v>
      </c>
      <c r="B42" s="53"/>
      <c r="C42" s="60"/>
      <c r="D42" s="77"/>
      <c r="E42" s="49"/>
      <c r="F42" s="49"/>
      <c r="G42" s="73" t="s">
        <v>447</v>
      </c>
      <c r="H42" s="72"/>
      <c r="I42" s="49"/>
    </row>
    <row r="43" ht="195" spans="1:9">
      <c r="A43" s="76">
        <v>2</v>
      </c>
      <c r="B43" s="53"/>
      <c r="C43" s="60"/>
      <c r="D43" s="77"/>
      <c r="E43" s="49"/>
      <c r="F43" s="49"/>
      <c r="G43" s="78" t="s">
        <v>403</v>
      </c>
      <c r="H43" s="59" t="s">
        <v>448</v>
      </c>
      <c r="I43" s="49"/>
    </row>
    <row r="44" ht="195" spans="1:9">
      <c r="A44" s="76">
        <v>2</v>
      </c>
      <c r="B44" s="53"/>
      <c r="C44" s="60"/>
      <c r="D44" s="77"/>
      <c r="E44" s="49"/>
      <c r="F44" s="49"/>
      <c r="G44" s="78" t="s">
        <v>405</v>
      </c>
      <c r="H44" s="59" t="s">
        <v>448</v>
      </c>
      <c r="I44" s="49"/>
    </row>
    <row r="45" ht="255" spans="1:9">
      <c r="A45" s="76">
        <v>2</v>
      </c>
      <c r="B45" s="53"/>
      <c r="C45" s="60"/>
      <c r="D45" s="77"/>
      <c r="E45" s="49"/>
      <c r="F45" s="49"/>
      <c r="G45" s="78" t="s">
        <v>407</v>
      </c>
      <c r="H45" s="7" t="s">
        <v>449</v>
      </c>
      <c r="I45" s="49"/>
    </row>
    <row r="46" ht="240" spans="1:9">
      <c r="A46" s="76">
        <v>2</v>
      </c>
      <c r="B46" s="53"/>
      <c r="C46" s="60"/>
      <c r="D46" s="77"/>
      <c r="E46" s="49"/>
      <c r="F46" s="49"/>
      <c r="G46" s="78" t="s">
        <v>411</v>
      </c>
      <c r="H46" s="7" t="s">
        <v>449</v>
      </c>
      <c r="I46" s="49"/>
    </row>
    <row r="47" ht="165" spans="1:9">
      <c r="A47" s="76">
        <v>2</v>
      </c>
      <c r="B47" s="53"/>
      <c r="C47" s="60"/>
      <c r="D47" s="77"/>
      <c r="E47" s="49"/>
      <c r="F47" s="49"/>
      <c r="G47" s="78" t="s">
        <v>409</v>
      </c>
      <c r="H47" s="59" t="s">
        <v>450</v>
      </c>
      <c r="I47" s="49"/>
    </row>
    <row r="48" ht="60" spans="1:9">
      <c r="A48" s="76">
        <v>3</v>
      </c>
      <c r="B48" s="76" t="s">
        <v>454</v>
      </c>
      <c r="C48" s="7" t="s">
        <v>455</v>
      </c>
      <c r="D48" s="77">
        <v>10</v>
      </c>
      <c r="E48" s="82" t="s">
        <v>456</v>
      </c>
      <c r="F48" s="19" t="s">
        <v>425</v>
      </c>
      <c r="G48" s="48" t="s">
        <v>426</v>
      </c>
      <c r="H48" s="19"/>
      <c r="I48" s="19"/>
    </row>
    <row r="49" ht="315" spans="1:9">
      <c r="A49" s="76">
        <v>3</v>
      </c>
      <c r="B49" s="53"/>
      <c r="C49" s="60"/>
      <c r="D49" s="77"/>
      <c r="E49" s="49"/>
      <c r="F49" s="49"/>
      <c r="G49" s="78" t="s">
        <v>371</v>
      </c>
      <c r="H49" s="54" t="s">
        <v>427</v>
      </c>
      <c r="I49" s="19" t="s">
        <v>428</v>
      </c>
    </row>
    <row r="50" customFormat="1" ht="240" spans="1:9">
      <c r="A50" s="76"/>
      <c r="B50" s="53"/>
      <c r="C50" s="60"/>
      <c r="D50" s="77"/>
      <c r="E50" s="49"/>
      <c r="F50" s="49"/>
      <c r="G50" s="78"/>
      <c r="H50" s="59" t="s">
        <v>434</v>
      </c>
      <c r="I50" s="19"/>
    </row>
    <row r="51" ht="255" spans="1:9">
      <c r="A51" s="76">
        <v>3</v>
      </c>
      <c r="B51" s="53"/>
      <c r="C51" s="60"/>
      <c r="D51" s="77"/>
      <c r="E51" s="49"/>
      <c r="F51" s="49"/>
      <c r="G51" s="54" t="s">
        <v>365</v>
      </c>
      <c r="H51" s="59" t="s">
        <v>429</v>
      </c>
      <c r="I51" s="18" t="s">
        <v>430</v>
      </c>
    </row>
    <row r="52" ht="345" spans="1:9">
      <c r="A52" s="76">
        <v>3</v>
      </c>
      <c r="B52" s="53"/>
      <c r="C52" s="60"/>
      <c r="D52" s="77"/>
      <c r="E52" s="49"/>
      <c r="F52" s="49"/>
      <c r="G52" s="73"/>
      <c r="H52" s="59" t="s">
        <v>431</v>
      </c>
      <c r="I52" s="19" t="s">
        <v>432</v>
      </c>
    </row>
    <row r="53" ht="409.5" spans="1:9">
      <c r="A53" s="76">
        <v>3</v>
      </c>
      <c r="B53" s="53"/>
      <c r="C53" s="60"/>
      <c r="D53" s="77"/>
      <c r="E53" s="49"/>
      <c r="F53" s="49"/>
      <c r="G53" s="78" t="s">
        <v>369</v>
      </c>
      <c r="H53" s="54" t="s">
        <v>433</v>
      </c>
      <c r="I53" s="19" t="s">
        <v>435</v>
      </c>
    </row>
    <row r="54" ht="285" spans="1:9">
      <c r="A54" s="76">
        <v>3</v>
      </c>
      <c r="B54" s="53"/>
      <c r="C54" s="60"/>
      <c r="D54" s="77"/>
      <c r="E54" s="49"/>
      <c r="F54" s="49"/>
      <c r="G54" s="78" t="s">
        <v>377</v>
      </c>
      <c r="H54" s="54" t="s">
        <v>433</v>
      </c>
      <c r="I54" s="49"/>
    </row>
    <row r="55" ht="240" spans="1:9">
      <c r="A55" s="76">
        <v>3</v>
      </c>
      <c r="B55" s="53"/>
      <c r="C55" s="60"/>
      <c r="D55" s="77"/>
      <c r="E55" s="49"/>
      <c r="F55" s="49"/>
      <c r="G55" s="78" t="s">
        <v>373</v>
      </c>
      <c r="H55" s="59" t="s">
        <v>434</v>
      </c>
      <c r="I55" s="49"/>
    </row>
    <row r="56" ht="240" spans="1:9">
      <c r="A56" s="76">
        <v>3</v>
      </c>
      <c r="B56" s="53"/>
      <c r="C56" s="60"/>
      <c r="D56" s="77"/>
      <c r="E56" s="49"/>
      <c r="F56" s="49"/>
      <c r="G56" s="78" t="s">
        <v>375</v>
      </c>
      <c r="H56" s="59" t="s">
        <v>434</v>
      </c>
      <c r="I56" s="49"/>
    </row>
    <row r="57" ht="240" spans="1:9">
      <c r="A57" s="76">
        <v>3</v>
      </c>
      <c r="B57" s="53"/>
      <c r="C57" s="60"/>
      <c r="D57" s="77"/>
      <c r="E57" s="49"/>
      <c r="F57" s="49"/>
      <c r="G57" s="78" t="s">
        <v>379</v>
      </c>
      <c r="H57" s="59" t="s">
        <v>434</v>
      </c>
      <c r="I57" s="19" t="s">
        <v>435</v>
      </c>
    </row>
    <row r="58" ht="330" spans="1:9">
      <c r="A58" s="76">
        <v>3</v>
      </c>
      <c r="B58" s="53"/>
      <c r="C58" s="60"/>
      <c r="D58" s="77"/>
      <c r="E58" s="49"/>
      <c r="F58" s="49"/>
      <c r="G58" s="78" t="s">
        <v>363</v>
      </c>
      <c r="H58" s="2" t="s">
        <v>438</v>
      </c>
      <c r="I58" s="19" t="s">
        <v>436</v>
      </c>
    </row>
    <row r="59" customFormat="1" ht="135" spans="1:9">
      <c r="A59" s="76"/>
      <c r="B59" s="53"/>
      <c r="C59" s="60"/>
      <c r="D59" s="77"/>
      <c r="E59" s="49"/>
      <c r="F59" s="49"/>
      <c r="G59" s="78"/>
      <c r="H59" s="59" t="s">
        <v>446</v>
      </c>
      <c r="I59" s="19"/>
    </row>
    <row r="60" ht="195" spans="1:9">
      <c r="A60" s="76">
        <v>3</v>
      </c>
      <c r="B60" s="53"/>
      <c r="C60" s="60"/>
      <c r="D60" s="77"/>
      <c r="E60" s="49"/>
      <c r="F60" s="49"/>
      <c r="G60" s="78" t="s">
        <v>381</v>
      </c>
      <c r="H60" s="7" t="s">
        <v>441</v>
      </c>
      <c r="I60" s="19" t="s">
        <v>437</v>
      </c>
    </row>
    <row r="61" ht="270" spans="1:9">
      <c r="A61" s="62">
        <v>3</v>
      </c>
      <c r="B61" s="50"/>
      <c r="C61" s="61"/>
      <c r="D61" s="79"/>
      <c r="E61" s="57"/>
      <c r="F61" s="57"/>
      <c r="G61" s="78" t="s">
        <v>367</v>
      </c>
      <c r="H61" s="59" t="s">
        <v>442</v>
      </c>
      <c r="I61" s="19" t="s">
        <v>439</v>
      </c>
    </row>
    <row r="62" customFormat="1" ht="285" spans="1:9">
      <c r="A62" s="62">
        <v>3</v>
      </c>
      <c r="B62" s="50"/>
      <c r="C62" s="61"/>
      <c r="D62" s="79"/>
      <c r="E62" s="57"/>
      <c r="F62" s="57"/>
      <c r="G62" s="78" t="s">
        <v>387</v>
      </c>
      <c r="H62" s="7" t="s">
        <v>443</v>
      </c>
      <c r="I62" s="57"/>
    </row>
    <row r="63" customFormat="1" spans="1:9">
      <c r="A63" s="62">
        <v>3</v>
      </c>
      <c r="B63" s="50"/>
      <c r="C63" s="61"/>
      <c r="D63" s="79"/>
      <c r="E63" s="57"/>
      <c r="F63" s="57"/>
      <c r="G63" s="80" t="s">
        <v>444</v>
      </c>
      <c r="H63" s="67"/>
      <c r="I63" s="57"/>
    </row>
    <row r="64" customFormat="1" ht="225" spans="1:9">
      <c r="A64" s="62">
        <v>3</v>
      </c>
      <c r="B64" s="50"/>
      <c r="C64" s="61"/>
      <c r="D64" s="79"/>
      <c r="E64" s="57"/>
      <c r="F64" s="57"/>
      <c r="G64" s="78" t="s">
        <v>391</v>
      </c>
      <c r="H64" s="59" t="s">
        <v>445</v>
      </c>
      <c r="I64" s="57"/>
    </row>
    <row r="65" customFormat="1" ht="180" spans="1:9">
      <c r="A65" s="62">
        <v>3</v>
      </c>
      <c r="B65" s="50"/>
      <c r="C65" s="61"/>
      <c r="D65" s="79"/>
      <c r="E65" s="57"/>
      <c r="F65" s="57"/>
      <c r="G65" s="78" t="s">
        <v>393</v>
      </c>
      <c r="H65" s="54" t="s">
        <v>446</v>
      </c>
      <c r="I65" s="57"/>
    </row>
    <row r="66" customFormat="1" ht="150" spans="1:9">
      <c r="A66" s="62">
        <v>3</v>
      </c>
      <c r="B66" s="50"/>
      <c r="C66" s="61"/>
      <c r="D66" s="79"/>
      <c r="E66" s="57"/>
      <c r="F66" s="57"/>
      <c r="G66" s="78"/>
      <c r="H66" s="7" t="s">
        <v>443</v>
      </c>
      <c r="I66" s="57"/>
    </row>
    <row r="67" customFormat="1" ht="135" spans="1:9">
      <c r="A67" s="62">
        <v>3</v>
      </c>
      <c r="B67" s="50"/>
      <c r="C67" s="61"/>
      <c r="D67" s="79"/>
      <c r="E67" s="57"/>
      <c r="F67" s="57"/>
      <c r="G67" s="78" t="s">
        <v>399</v>
      </c>
      <c r="H67" s="54" t="s">
        <v>446</v>
      </c>
      <c r="I67" s="57"/>
    </row>
    <row r="68" customFormat="1" spans="1:9">
      <c r="A68" s="62">
        <v>3</v>
      </c>
      <c r="B68" s="50"/>
      <c r="C68" s="61"/>
      <c r="D68" s="79"/>
      <c r="E68" s="57"/>
      <c r="F68" s="57"/>
      <c r="G68" s="80" t="s">
        <v>447</v>
      </c>
      <c r="H68" s="67"/>
      <c r="I68" s="57"/>
    </row>
    <row r="69" customFormat="1" ht="195" spans="1:9">
      <c r="A69" s="62">
        <v>3</v>
      </c>
      <c r="B69" s="50"/>
      <c r="C69" s="61"/>
      <c r="D69" s="79"/>
      <c r="E69" s="57"/>
      <c r="F69" s="57"/>
      <c r="G69" s="78" t="s">
        <v>403</v>
      </c>
      <c r="H69" s="59" t="s">
        <v>448</v>
      </c>
      <c r="I69" s="57"/>
    </row>
    <row r="70" customFormat="1" ht="195" spans="1:9">
      <c r="A70" s="62">
        <v>3</v>
      </c>
      <c r="B70" s="50"/>
      <c r="C70" s="61"/>
      <c r="D70" s="79"/>
      <c r="E70" s="57"/>
      <c r="F70" s="57"/>
      <c r="G70" s="78" t="s">
        <v>405</v>
      </c>
      <c r="H70" s="59" t="s">
        <v>448</v>
      </c>
      <c r="I70" s="57"/>
    </row>
    <row r="71" customFormat="1" ht="255" spans="1:9">
      <c r="A71" s="62">
        <v>3</v>
      </c>
      <c r="B71" s="50"/>
      <c r="C71" s="61"/>
      <c r="D71" s="79"/>
      <c r="E71" s="57"/>
      <c r="F71" s="57"/>
      <c r="G71" s="78" t="s">
        <v>407</v>
      </c>
      <c r="H71" s="7" t="s">
        <v>449</v>
      </c>
      <c r="I71" s="57"/>
    </row>
    <row r="72" customFormat="1" ht="240" spans="1:9">
      <c r="A72" s="62">
        <v>3</v>
      </c>
      <c r="B72" s="50"/>
      <c r="C72" s="61"/>
      <c r="D72" s="79"/>
      <c r="E72" s="57"/>
      <c r="F72" s="57"/>
      <c r="G72" s="78" t="s">
        <v>411</v>
      </c>
      <c r="H72" s="7" t="s">
        <v>449</v>
      </c>
      <c r="I72" s="57"/>
    </row>
    <row r="73" customFormat="1" ht="165" spans="1:9">
      <c r="A73" s="62">
        <v>3</v>
      </c>
      <c r="B73" s="50"/>
      <c r="C73" s="61"/>
      <c r="D73" s="79"/>
      <c r="E73" s="57"/>
      <c r="F73" s="57"/>
      <c r="G73" s="78" t="s">
        <v>409</v>
      </c>
      <c r="H73" s="59" t="s">
        <v>450</v>
      </c>
      <c r="I73" s="57"/>
    </row>
    <row r="74" spans="1:9">
      <c r="A74" s="63" t="s">
        <v>260</v>
      </c>
      <c r="B74" s="62" t="s">
        <v>457</v>
      </c>
      <c r="C74" s="61"/>
      <c r="D74" s="79"/>
      <c r="E74" s="57"/>
      <c r="F74" s="57"/>
      <c r="G74" s="83"/>
      <c r="H74" s="67"/>
      <c r="I74" s="57"/>
    </row>
    <row r="75" customFormat="1" ht="45" spans="1:9">
      <c r="A75" s="62">
        <v>4</v>
      </c>
      <c r="B75" s="50"/>
      <c r="C75" s="55" t="s">
        <v>458</v>
      </c>
      <c r="D75" s="51">
        <v>10</v>
      </c>
      <c r="E75" s="84" t="s">
        <v>459</v>
      </c>
      <c r="G75" s="85" t="s">
        <v>425</v>
      </c>
      <c r="H75" s="80" t="s">
        <v>460</v>
      </c>
      <c r="I75" s="57"/>
    </row>
    <row r="76" customFormat="1" ht="300" spans="1:10">
      <c r="A76" s="62">
        <v>4</v>
      </c>
      <c r="B76" s="50"/>
      <c r="C76" s="61"/>
      <c r="D76" s="79"/>
      <c r="E76" s="57"/>
      <c r="F76" s="57"/>
      <c r="G76" s="83"/>
      <c r="H76" s="86" t="s">
        <v>371</v>
      </c>
      <c r="I76" s="97" t="s">
        <v>427</v>
      </c>
      <c r="J76" s="98" t="s">
        <v>428</v>
      </c>
    </row>
    <row r="77" customFormat="1" ht="225" spans="1:10">
      <c r="A77" s="62"/>
      <c r="B77" s="50"/>
      <c r="C77" s="61"/>
      <c r="D77" s="79"/>
      <c r="E77" s="57"/>
      <c r="F77" s="57"/>
      <c r="G77" s="83"/>
      <c r="H77" s="87"/>
      <c r="I77" s="99" t="s">
        <v>434</v>
      </c>
      <c r="J77" s="100"/>
    </row>
    <row r="78" customFormat="1" ht="210" spans="1:10">
      <c r="A78" s="62">
        <v>4</v>
      </c>
      <c r="B78" s="50"/>
      <c r="C78" s="61"/>
      <c r="D78" s="79"/>
      <c r="E78" s="57"/>
      <c r="F78" s="57"/>
      <c r="G78" s="83"/>
      <c r="H78" s="88" t="s">
        <v>365</v>
      </c>
      <c r="I78" s="101" t="s">
        <v>429</v>
      </c>
      <c r="J78" s="102" t="s">
        <v>430</v>
      </c>
    </row>
    <row r="79" customFormat="1" ht="315" spans="1:10">
      <c r="A79" s="62">
        <v>4</v>
      </c>
      <c r="B79" s="50"/>
      <c r="C79" s="61"/>
      <c r="D79" s="79"/>
      <c r="E79" s="57"/>
      <c r="F79" s="57"/>
      <c r="G79" s="83"/>
      <c r="H79" s="89"/>
      <c r="I79" s="103" t="s">
        <v>431</v>
      </c>
      <c r="J79" s="100" t="s">
        <v>432</v>
      </c>
    </row>
    <row r="80" customFormat="1" ht="409.5" spans="1:10">
      <c r="A80" s="62">
        <v>4</v>
      </c>
      <c r="B80" s="50"/>
      <c r="C80" s="61"/>
      <c r="D80" s="79"/>
      <c r="E80" s="57"/>
      <c r="F80" s="57"/>
      <c r="G80" s="83"/>
      <c r="H80" s="90" t="s">
        <v>369</v>
      </c>
      <c r="I80" s="88" t="s">
        <v>433</v>
      </c>
      <c r="J80" s="104" t="s">
        <v>432</v>
      </c>
    </row>
    <row r="81" customFormat="1" ht="255" spans="1:10">
      <c r="A81" s="62">
        <v>4</v>
      </c>
      <c r="B81" s="50"/>
      <c r="C81" s="61"/>
      <c r="D81" s="79"/>
      <c r="E81" s="57"/>
      <c r="F81" s="57"/>
      <c r="G81" s="83"/>
      <c r="H81" s="87" t="s">
        <v>373</v>
      </c>
      <c r="I81" s="103" t="s">
        <v>434</v>
      </c>
      <c r="J81" s="100" t="s">
        <v>435</v>
      </c>
    </row>
    <row r="82" customFormat="1" ht="225" spans="1:10">
      <c r="A82" s="62">
        <v>4</v>
      </c>
      <c r="B82" s="50"/>
      <c r="C82" s="61"/>
      <c r="D82" s="79"/>
      <c r="E82" s="57"/>
      <c r="F82" s="57"/>
      <c r="G82" s="83"/>
      <c r="H82" s="90" t="s">
        <v>375</v>
      </c>
      <c r="I82" s="101" t="s">
        <v>434</v>
      </c>
      <c r="J82" s="104" t="s">
        <v>436</v>
      </c>
    </row>
    <row r="83" customFormat="1" ht="300" spans="1:10">
      <c r="A83" s="62">
        <v>4</v>
      </c>
      <c r="B83" s="50"/>
      <c r="C83" s="61"/>
      <c r="D83" s="79"/>
      <c r="E83" s="57"/>
      <c r="F83" s="57"/>
      <c r="G83" s="83"/>
      <c r="H83" s="87" t="s">
        <v>379</v>
      </c>
      <c r="I83" s="103" t="s">
        <v>434</v>
      </c>
      <c r="J83" s="100" t="s">
        <v>437</v>
      </c>
    </row>
    <row r="84" customFormat="1" ht="300" spans="1:10">
      <c r="A84" s="62">
        <v>4</v>
      </c>
      <c r="B84" s="50"/>
      <c r="C84" s="61"/>
      <c r="D84" s="79"/>
      <c r="E84" s="57"/>
      <c r="F84" s="57"/>
      <c r="G84" s="83"/>
      <c r="H84" s="90" t="s">
        <v>363</v>
      </c>
      <c r="I84" s="105" t="s">
        <v>438</v>
      </c>
      <c r="J84" s="104" t="s">
        <v>439</v>
      </c>
    </row>
    <row r="85" customFormat="1" ht="300" spans="1:10">
      <c r="A85" s="62">
        <v>4</v>
      </c>
      <c r="B85" s="50"/>
      <c r="C85" s="61"/>
      <c r="D85" s="79"/>
      <c r="E85" s="57"/>
      <c r="F85" s="57"/>
      <c r="G85" s="83"/>
      <c r="H85" s="87"/>
      <c r="I85" s="103" t="s">
        <v>440</v>
      </c>
      <c r="J85" s="100"/>
    </row>
    <row r="86" customFormat="1" ht="195" spans="1:10">
      <c r="A86" s="62">
        <v>4</v>
      </c>
      <c r="B86" s="50"/>
      <c r="C86" s="61"/>
      <c r="D86" s="79"/>
      <c r="E86" s="57"/>
      <c r="F86" s="57"/>
      <c r="G86" s="83"/>
      <c r="H86" s="90" t="s">
        <v>381</v>
      </c>
      <c r="I86" s="90" t="s">
        <v>441</v>
      </c>
      <c r="J86" s="104"/>
    </row>
    <row r="87" customFormat="1" ht="240" spans="1:10">
      <c r="A87" s="62">
        <v>4</v>
      </c>
      <c r="B87" s="50"/>
      <c r="C87" s="61"/>
      <c r="D87" s="79"/>
      <c r="E87" s="57"/>
      <c r="F87" s="57"/>
      <c r="G87" s="83"/>
      <c r="H87" s="87" t="s">
        <v>367</v>
      </c>
      <c r="I87" s="103" t="s">
        <v>442</v>
      </c>
      <c r="J87" s="106"/>
    </row>
    <row r="88" customFormat="1" ht="285" spans="1:10">
      <c r="A88" s="62">
        <v>4</v>
      </c>
      <c r="B88" s="50"/>
      <c r="C88" s="61"/>
      <c r="D88" s="79"/>
      <c r="E88" s="57"/>
      <c r="F88" s="57"/>
      <c r="G88" s="83"/>
      <c r="H88" s="90" t="s">
        <v>387</v>
      </c>
      <c r="I88" s="90" t="s">
        <v>443</v>
      </c>
      <c r="J88" s="104"/>
    </row>
    <row r="89" customFormat="1" spans="1:9">
      <c r="A89" s="62">
        <v>4</v>
      </c>
      <c r="B89" s="50"/>
      <c r="C89" s="61"/>
      <c r="D89" s="79"/>
      <c r="E89" s="57"/>
      <c r="F89" s="57"/>
      <c r="G89" s="83"/>
      <c r="H89" s="91" t="s">
        <v>444</v>
      </c>
      <c r="I89" s="107"/>
    </row>
    <row r="90" customFormat="1" ht="195" spans="1:9">
      <c r="A90" s="62">
        <v>4</v>
      </c>
      <c r="B90" s="50"/>
      <c r="C90" s="61"/>
      <c r="D90" s="79"/>
      <c r="E90" s="57"/>
      <c r="F90" s="57"/>
      <c r="G90" s="83"/>
      <c r="H90" s="90" t="s">
        <v>391</v>
      </c>
      <c r="I90" s="101" t="s">
        <v>445</v>
      </c>
    </row>
    <row r="91" customFormat="1" ht="180" spans="1:9">
      <c r="A91" s="62">
        <v>4</v>
      </c>
      <c r="B91" s="50"/>
      <c r="C91" s="61"/>
      <c r="D91" s="79"/>
      <c r="E91" s="57"/>
      <c r="F91" s="57"/>
      <c r="G91" s="83"/>
      <c r="H91" s="87" t="s">
        <v>393</v>
      </c>
      <c r="I91" s="89" t="s">
        <v>446</v>
      </c>
    </row>
    <row r="92" customFormat="1" ht="120" spans="1:9">
      <c r="A92" s="62">
        <v>4</v>
      </c>
      <c r="B92" s="50"/>
      <c r="C92" s="61"/>
      <c r="D92" s="79"/>
      <c r="E92" s="57"/>
      <c r="F92" s="57"/>
      <c r="G92" s="83"/>
      <c r="H92" s="90" t="s">
        <v>399</v>
      </c>
      <c r="I92" s="88" t="s">
        <v>446</v>
      </c>
    </row>
    <row r="93" customFormat="1" spans="1:9">
      <c r="A93" s="62">
        <v>4</v>
      </c>
      <c r="B93" s="50"/>
      <c r="C93" s="61"/>
      <c r="D93" s="79"/>
      <c r="E93" s="57"/>
      <c r="F93" s="57"/>
      <c r="G93" s="83"/>
      <c r="H93" s="92" t="s">
        <v>447</v>
      </c>
      <c r="I93" s="108"/>
    </row>
    <row r="94" customFormat="1" ht="195" spans="1:9">
      <c r="A94" s="62">
        <v>4</v>
      </c>
      <c r="B94" s="50"/>
      <c r="C94" s="61"/>
      <c r="D94" s="79"/>
      <c r="E94" s="57"/>
      <c r="F94" s="57"/>
      <c r="G94" s="83"/>
      <c r="H94" s="90" t="s">
        <v>403</v>
      </c>
      <c r="I94" s="101" t="s">
        <v>448</v>
      </c>
    </row>
    <row r="95" customFormat="1" ht="195" spans="1:9">
      <c r="A95" s="62">
        <v>4</v>
      </c>
      <c r="B95" s="50"/>
      <c r="C95" s="61"/>
      <c r="D95" s="79"/>
      <c r="E95" s="57"/>
      <c r="F95" s="57"/>
      <c r="G95" s="83"/>
      <c r="H95" s="87" t="s">
        <v>405</v>
      </c>
      <c r="I95" s="103" t="s">
        <v>448</v>
      </c>
    </row>
    <row r="96" ht="255" spans="1:9">
      <c r="A96" s="62">
        <v>4</v>
      </c>
      <c r="H96" s="90" t="s">
        <v>407</v>
      </c>
      <c r="I96" s="90" t="s">
        <v>449</v>
      </c>
    </row>
    <row r="97" ht="225" spans="1:9">
      <c r="A97" s="62">
        <v>4</v>
      </c>
      <c r="H97" s="87" t="s">
        <v>411</v>
      </c>
      <c r="I97" s="109" t="s">
        <v>449</v>
      </c>
    </row>
    <row r="98" ht="165" spans="1:9">
      <c r="A98" s="62">
        <v>4</v>
      </c>
      <c r="H98" s="90" t="s">
        <v>409</v>
      </c>
      <c r="I98" s="101" t="s">
        <v>450</v>
      </c>
    </row>
    <row r="99" ht="300" spans="1:9">
      <c r="A99" s="62">
        <v>4</v>
      </c>
      <c r="H99" s="87" t="s">
        <v>371</v>
      </c>
      <c r="I99" s="89" t="s">
        <v>427</v>
      </c>
    </row>
    <row r="100" ht="225" spans="1:9">
      <c r="A100" s="62">
        <v>4</v>
      </c>
      <c r="H100" s="90"/>
      <c r="I100" s="101" t="s">
        <v>434</v>
      </c>
    </row>
    <row r="101" ht="165" spans="1:9">
      <c r="A101" s="62">
        <v>4</v>
      </c>
      <c r="H101" s="86" t="s">
        <v>409</v>
      </c>
      <c r="I101" s="110" t="s">
        <v>450</v>
      </c>
    </row>
    <row r="102" spans="1:2">
      <c r="A102" s="62">
        <v>5</v>
      </c>
      <c r="B102" s="93" t="s">
        <v>461</v>
      </c>
    </row>
    <row r="103" ht="60" spans="1:8">
      <c r="A103" s="62">
        <v>5</v>
      </c>
      <c r="C103" s="2" t="s">
        <v>462</v>
      </c>
      <c r="D103" s="12">
        <v>10</v>
      </c>
      <c r="E103" s="18" t="s">
        <v>463</v>
      </c>
      <c r="F103" s="85" t="s">
        <v>425</v>
      </c>
      <c r="H103" s="94" t="s">
        <v>464</v>
      </c>
    </row>
    <row r="104" ht="300" spans="1:10">
      <c r="A104" s="62">
        <v>5</v>
      </c>
      <c r="H104" s="86" t="s">
        <v>371</v>
      </c>
      <c r="I104" s="97" t="s">
        <v>427</v>
      </c>
      <c r="J104" s="98" t="s">
        <v>428</v>
      </c>
    </row>
    <row r="105" ht="225" spans="1:10">
      <c r="A105" s="62">
        <v>5</v>
      </c>
      <c r="H105" s="87"/>
      <c r="I105" s="99" t="s">
        <v>434</v>
      </c>
      <c r="J105" s="100"/>
    </row>
    <row r="106" ht="210" spans="1:10">
      <c r="A106" s="62">
        <v>5</v>
      </c>
      <c r="H106" s="88" t="s">
        <v>365</v>
      </c>
      <c r="I106" s="101" t="s">
        <v>429</v>
      </c>
      <c r="J106" s="102" t="s">
        <v>430</v>
      </c>
    </row>
    <row r="107" ht="315" spans="1:10">
      <c r="A107" s="62">
        <v>5</v>
      </c>
      <c r="H107" s="89"/>
      <c r="I107" s="103" t="s">
        <v>431</v>
      </c>
      <c r="J107" s="100" t="s">
        <v>432</v>
      </c>
    </row>
    <row r="108" ht="409.5" spans="1:10">
      <c r="A108" s="62">
        <v>5</v>
      </c>
      <c r="H108" s="90" t="s">
        <v>369</v>
      </c>
      <c r="I108" s="88" t="s">
        <v>433</v>
      </c>
      <c r="J108" s="19" t="s">
        <v>435</v>
      </c>
    </row>
    <row r="109" ht="270" spans="1:10">
      <c r="A109" s="62">
        <v>5</v>
      </c>
      <c r="H109" s="95" t="s">
        <v>377</v>
      </c>
      <c r="I109" s="88" t="s">
        <v>433</v>
      </c>
      <c r="J109" s="19" t="s">
        <v>436</v>
      </c>
    </row>
    <row r="110" ht="300" spans="1:10">
      <c r="A110" s="62">
        <v>5</v>
      </c>
      <c r="H110" s="95" t="s">
        <v>373</v>
      </c>
      <c r="I110" s="99" t="s">
        <v>434</v>
      </c>
      <c r="J110" s="2" t="s">
        <v>437</v>
      </c>
    </row>
    <row r="111" ht="225" spans="1:10">
      <c r="A111" s="62">
        <v>5</v>
      </c>
      <c r="H111" s="86" t="s">
        <v>375</v>
      </c>
      <c r="I111" s="99" t="s">
        <v>434</v>
      </c>
      <c r="J111" s="19" t="s">
        <v>439</v>
      </c>
    </row>
    <row r="112" ht="225" spans="1:9">
      <c r="A112" s="62">
        <v>5</v>
      </c>
      <c r="H112" s="86" t="s">
        <v>379</v>
      </c>
      <c r="I112" s="99" t="s">
        <v>434</v>
      </c>
    </row>
    <row r="113" ht="300" spans="1:9">
      <c r="A113" s="62">
        <v>5</v>
      </c>
      <c r="H113" s="86" t="s">
        <v>363</v>
      </c>
      <c r="I113" s="105" t="s">
        <v>438</v>
      </c>
    </row>
    <row r="114" ht="300" spans="1:9">
      <c r="A114" s="62">
        <v>5</v>
      </c>
      <c r="I114" s="103" t="s">
        <v>440</v>
      </c>
    </row>
    <row r="115" ht="195" spans="1:9">
      <c r="A115" s="62">
        <v>5</v>
      </c>
      <c r="H115" s="95" t="s">
        <v>381</v>
      </c>
      <c r="I115" s="111" t="s">
        <v>441</v>
      </c>
    </row>
    <row r="116" ht="240" spans="1:9">
      <c r="A116" s="62">
        <v>5</v>
      </c>
      <c r="H116" s="87" t="s">
        <v>367</v>
      </c>
      <c r="I116" s="103" t="s">
        <v>442</v>
      </c>
    </row>
    <row r="117" ht="285" spans="1:9">
      <c r="A117" s="62">
        <v>5</v>
      </c>
      <c r="H117" s="90" t="s">
        <v>387</v>
      </c>
      <c r="I117" s="90" t="s">
        <v>443</v>
      </c>
    </row>
    <row r="118" spans="1:8">
      <c r="A118" s="62">
        <v>5</v>
      </c>
      <c r="H118" s="96" t="s">
        <v>465</v>
      </c>
    </row>
    <row r="119" ht="195" spans="1:9">
      <c r="A119" s="62">
        <v>5</v>
      </c>
      <c r="H119" s="90" t="s">
        <v>391</v>
      </c>
      <c r="I119" s="101" t="s">
        <v>445</v>
      </c>
    </row>
    <row r="120" ht="180" spans="1:9">
      <c r="A120" s="62">
        <v>5</v>
      </c>
      <c r="H120" s="87" t="s">
        <v>393</v>
      </c>
      <c r="I120" s="89" t="s">
        <v>446</v>
      </c>
    </row>
    <row r="121" ht="120" spans="1:9">
      <c r="A121" s="62">
        <v>5</v>
      </c>
      <c r="H121" s="90" t="s">
        <v>399</v>
      </c>
      <c r="I121" s="88" t="s">
        <v>446</v>
      </c>
    </row>
    <row r="122" spans="1:8">
      <c r="A122" s="62">
        <v>5</v>
      </c>
      <c r="H122" s="96" t="s">
        <v>466</v>
      </c>
    </row>
    <row r="123" ht="195" spans="1:9">
      <c r="A123" s="62">
        <v>5</v>
      </c>
      <c r="H123" s="90" t="s">
        <v>403</v>
      </c>
      <c r="I123" s="101" t="s">
        <v>448</v>
      </c>
    </row>
    <row r="124" ht="195" spans="1:9">
      <c r="A124" s="62">
        <v>5</v>
      </c>
      <c r="H124" s="87" t="s">
        <v>405</v>
      </c>
      <c r="I124" s="103" t="s">
        <v>448</v>
      </c>
    </row>
    <row r="125" ht="255" spans="1:9">
      <c r="A125" s="62">
        <v>5</v>
      </c>
      <c r="H125" s="90" t="s">
        <v>407</v>
      </c>
      <c r="I125" s="90" t="s">
        <v>449</v>
      </c>
    </row>
    <row r="126" ht="225" spans="1:9">
      <c r="A126" s="62">
        <v>5</v>
      </c>
      <c r="H126" s="87" t="s">
        <v>411</v>
      </c>
      <c r="I126" s="109" t="s">
        <v>449</v>
      </c>
    </row>
    <row r="127" ht="165" spans="1:9">
      <c r="A127" s="62">
        <v>5</v>
      </c>
      <c r="H127" s="90" t="s">
        <v>409</v>
      </c>
      <c r="I127" s="101" t="s">
        <v>450</v>
      </c>
    </row>
    <row r="128" ht="300" spans="1:9">
      <c r="A128" s="62">
        <v>5</v>
      </c>
      <c r="H128" s="87" t="s">
        <v>371</v>
      </c>
      <c r="I128" s="89" t="s">
        <v>427</v>
      </c>
    </row>
    <row r="129" ht="225" spans="1:9">
      <c r="A129" s="62">
        <v>5</v>
      </c>
      <c r="H129" s="90"/>
      <c r="I129" s="101" t="s">
        <v>434</v>
      </c>
    </row>
    <row r="130" ht="165" spans="1:9">
      <c r="A130" s="62">
        <v>5</v>
      </c>
      <c r="H130" s="86" t="s">
        <v>409</v>
      </c>
      <c r="I130" s="110" t="s">
        <v>450</v>
      </c>
    </row>
    <row r="131" spans="1:2">
      <c r="A131" s="62">
        <v>6</v>
      </c>
      <c r="B131" s="93" t="s">
        <v>467</v>
      </c>
    </row>
    <row r="132" ht="75" spans="1:8">
      <c r="A132" s="62">
        <v>6</v>
      </c>
      <c r="C132" s="2" t="s">
        <v>468</v>
      </c>
      <c r="D132" s="12">
        <v>10</v>
      </c>
      <c r="E132" s="12" t="s">
        <v>469</v>
      </c>
      <c r="F132" s="85" t="s">
        <v>425</v>
      </c>
      <c r="H132" s="112" t="s">
        <v>464</v>
      </c>
    </row>
    <row r="133" ht="300" spans="1:10">
      <c r="A133" s="62">
        <v>6</v>
      </c>
      <c r="H133" s="86" t="s">
        <v>371</v>
      </c>
      <c r="I133" s="97" t="s">
        <v>427</v>
      </c>
      <c r="J133" s="98" t="s">
        <v>428</v>
      </c>
    </row>
    <row r="134" ht="225" spans="1:10">
      <c r="A134" s="62">
        <v>6</v>
      </c>
      <c r="H134" s="87"/>
      <c r="I134" s="99" t="s">
        <v>434</v>
      </c>
      <c r="J134" s="100"/>
    </row>
    <row r="135" ht="210" spans="1:10">
      <c r="A135" s="62">
        <v>6</v>
      </c>
      <c r="H135" s="113" t="s">
        <v>365</v>
      </c>
      <c r="I135" s="114" t="s">
        <v>429</v>
      </c>
      <c r="J135" s="2" t="s">
        <v>430</v>
      </c>
    </row>
    <row r="136" ht="409.5" spans="1:10">
      <c r="A136" s="62">
        <v>6</v>
      </c>
      <c r="H136" s="95" t="s">
        <v>369</v>
      </c>
      <c r="I136" s="88" t="s">
        <v>433</v>
      </c>
      <c r="J136" s="115" t="s">
        <v>432</v>
      </c>
    </row>
    <row r="137" ht="270" spans="1:10">
      <c r="A137" s="62">
        <v>6</v>
      </c>
      <c r="H137" s="95" t="s">
        <v>377</v>
      </c>
      <c r="I137" s="88" t="s">
        <v>433</v>
      </c>
      <c r="J137" s="2" t="s">
        <v>435</v>
      </c>
    </row>
    <row r="138" ht="225" spans="1:10">
      <c r="A138" s="62">
        <v>6</v>
      </c>
      <c r="H138" s="95" t="s">
        <v>373</v>
      </c>
      <c r="I138" s="99" t="s">
        <v>434</v>
      </c>
      <c r="J138" s="19" t="s">
        <v>436</v>
      </c>
    </row>
    <row r="139" ht="300" spans="1:10">
      <c r="A139" s="62">
        <v>6</v>
      </c>
      <c r="H139" s="86" t="s">
        <v>375</v>
      </c>
      <c r="I139" s="99" t="s">
        <v>434</v>
      </c>
      <c r="J139" s="2" t="s">
        <v>437</v>
      </c>
    </row>
    <row r="140" ht="225" spans="1:10">
      <c r="A140" s="62">
        <v>6</v>
      </c>
      <c r="H140" s="86" t="s">
        <v>379</v>
      </c>
      <c r="I140" s="99" t="s">
        <v>434</v>
      </c>
      <c r="J140" s="19" t="s">
        <v>439</v>
      </c>
    </row>
    <row r="141" ht="315" spans="1:9">
      <c r="A141" s="62">
        <v>6</v>
      </c>
      <c r="H141" s="113" t="s">
        <v>365</v>
      </c>
      <c r="I141" s="99" t="s">
        <v>431</v>
      </c>
    </row>
    <row r="142" ht="300" spans="1:9">
      <c r="A142" s="62">
        <v>6</v>
      </c>
      <c r="H142" s="86" t="s">
        <v>363</v>
      </c>
      <c r="I142" s="116" t="s">
        <v>438</v>
      </c>
    </row>
    <row r="143" ht="195" spans="1:9">
      <c r="A143" s="62">
        <v>6</v>
      </c>
      <c r="H143" s="95" t="s">
        <v>381</v>
      </c>
      <c r="I143" s="111" t="s">
        <v>441</v>
      </c>
    </row>
    <row r="144" ht="240" spans="1:9">
      <c r="A144" s="62">
        <v>6</v>
      </c>
      <c r="H144" s="87" t="s">
        <v>367</v>
      </c>
      <c r="I144" s="103" t="s">
        <v>442</v>
      </c>
    </row>
    <row r="145" ht="285" spans="1:9">
      <c r="A145" s="62">
        <v>6</v>
      </c>
      <c r="H145" s="90" t="s">
        <v>387</v>
      </c>
      <c r="I145" s="90" t="s">
        <v>443</v>
      </c>
    </row>
    <row r="146" spans="1:8">
      <c r="A146" s="62">
        <v>6</v>
      </c>
      <c r="H146" s="96" t="s">
        <v>465</v>
      </c>
    </row>
    <row r="147" ht="195" spans="1:9">
      <c r="A147" s="62">
        <v>6</v>
      </c>
      <c r="H147" s="90" t="s">
        <v>391</v>
      </c>
      <c r="I147" s="101" t="s">
        <v>445</v>
      </c>
    </row>
    <row r="148" ht="180" spans="1:9">
      <c r="A148" s="62">
        <v>6</v>
      </c>
      <c r="H148" s="87" t="s">
        <v>393</v>
      </c>
      <c r="I148" s="89" t="s">
        <v>446</v>
      </c>
    </row>
    <row r="149" ht="120" spans="1:9">
      <c r="A149" s="62">
        <v>6</v>
      </c>
      <c r="H149" s="90" t="s">
        <v>399</v>
      </c>
      <c r="I149" s="88" t="s">
        <v>446</v>
      </c>
    </row>
    <row r="150" spans="1:8">
      <c r="A150" s="62">
        <v>6</v>
      </c>
      <c r="H150" s="96" t="s">
        <v>466</v>
      </c>
    </row>
    <row r="151" ht="195" spans="1:9">
      <c r="A151" s="62">
        <v>6</v>
      </c>
      <c r="H151" s="90" t="s">
        <v>403</v>
      </c>
      <c r="I151" s="101" t="s">
        <v>448</v>
      </c>
    </row>
    <row r="152" ht="195" spans="1:9">
      <c r="A152" s="62">
        <v>6</v>
      </c>
      <c r="H152" s="87" t="s">
        <v>405</v>
      </c>
      <c r="I152" s="103" t="s">
        <v>448</v>
      </c>
    </row>
    <row r="153" ht="255" spans="1:9">
      <c r="A153" s="62">
        <v>6</v>
      </c>
      <c r="H153" s="90" t="s">
        <v>407</v>
      </c>
      <c r="I153" s="90" t="s">
        <v>449</v>
      </c>
    </row>
    <row r="154" ht="225" spans="1:9">
      <c r="A154" s="62">
        <v>6</v>
      </c>
      <c r="H154" s="87" t="s">
        <v>411</v>
      </c>
      <c r="I154" s="109" t="s">
        <v>449</v>
      </c>
    </row>
    <row r="155" ht="165" spans="1:9">
      <c r="A155" s="62">
        <v>6</v>
      </c>
      <c r="H155" s="90" t="s">
        <v>409</v>
      </c>
      <c r="I155" s="101" t="s">
        <v>450</v>
      </c>
    </row>
    <row r="156" ht="300" spans="1:9">
      <c r="A156" s="62">
        <v>6</v>
      </c>
      <c r="H156" s="87" t="s">
        <v>371</v>
      </c>
      <c r="I156" s="89" t="s">
        <v>427</v>
      </c>
    </row>
    <row r="157" ht="225" spans="1:9">
      <c r="A157" s="62">
        <v>6</v>
      </c>
      <c r="H157" s="90"/>
      <c r="I157" s="101" t="s">
        <v>434</v>
      </c>
    </row>
    <row r="158" ht="165" spans="1:9">
      <c r="A158" s="62">
        <v>6</v>
      </c>
      <c r="H158" s="86" t="s">
        <v>409</v>
      </c>
      <c r="I158" s="110" t="s">
        <v>450</v>
      </c>
    </row>
  </sheetData>
  <pageMargins left="0.7" right="0.7" top="0.75" bottom="0.75" header="0.3" footer="0.3"/>
  <pageSetup paperSize="9" orientation="portrait"/>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K57"/>
  <sheetViews>
    <sheetView topLeftCell="D44" workbookViewId="0">
      <selection activeCell="A14" sqref="A14"/>
    </sheetView>
  </sheetViews>
  <sheetFormatPr defaultColWidth="11.4380952380952" defaultRowHeight="15"/>
  <cols>
    <col min="1" max="1" width="6" customWidth="1"/>
    <col min="2" max="2" width="36.3333333333333" customWidth="1"/>
    <col min="3" max="3" width="54.8857142857143" customWidth="1"/>
    <col min="4" max="4" width="11.4380952380952" customWidth="1"/>
    <col min="5" max="5" width="13.552380952381" customWidth="1"/>
    <col min="6" max="6" width="16.6666666666667" customWidth="1"/>
    <col min="7" max="10" width="22.552380952381" customWidth="1"/>
    <col min="11" max="11" width="23.552380952381" customWidth="1"/>
  </cols>
  <sheetData>
    <row r="1" ht="30" spans="1:11">
      <c r="A1" s="45" t="s">
        <v>470</v>
      </c>
      <c r="B1" s="45" t="s">
        <v>414</v>
      </c>
      <c r="C1" s="45" t="s">
        <v>415</v>
      </c>
      <c r="D1" s="46" t="s">
        <v>416</v>
      </c>
      <c r="E1" s="45" t="s">
        <v>417</v>
      </c>
      <c r="F1" s="46" t="s">
        <v>471</v>
      </c>
      <c r="G1" s="45" t="s">
        <v>418</v>
      </c>
      <c r="H1" s="45" t="s">
        <v>472</v>
      </c>
      <c r="I1" s="45" t="s">
        <v>419</v>
      </c>
      <c r="J1" s="45" t="s">
        <v>420</v>
      </c>
      <c r="K1" s="46" t="s">
        <v>421</v>
      </c>
    </row>
    <row r="2" spans="1:11">
      <c r="A2" s="47" t="s">
        <v>263</v>
      </c>
      <c r="B2" s="48" t="s">
        <v>473</v>
      </c>
      <c r="C2" s="19"/>
      <c r="D2" s="19"/>
      <c r="E2" s="49"/>
      <c r="F2" s="19"/>
      <c r="G2" s="19"/>
      <c r="H2" s="19"/>
      <c r="I2" s="19"/>
      <c r="J2" s="19"/>
      <c r="K2" s="19"/>
    </row>
    <row r="3" ht="105" spans="1:11">
      <c r="A3" s="50"/>
      <c r="B3" s="50"/>
      <c r="C3" s="7" t="s">
        <v>474</v>
      </c>
      <c r="D3" s="51">
        <v>6</v>
      </c>
      <c r="E3" s="19" t="s">
        <v>475</v>
      </c>
      <c r="F3" s="19" t="s">
        <v>476</v>
      </c>
      <c r="G3" s="7" t="s">
        <v>477</v>
      </c>
      <c r="H3" s="52" t="s">
        <v>478</v>
      </c>
      <c r="I3" s="66" t="s">
        <v>479</v>
      </c>
      <c r="J3" s="67"/>
      <c r="K3" s="2" t="s">
        <v>435</v>
      </c>
    </row>
    <row r="4" ht="242.25" spans="1:11">
      <c r="A4" s="53"/>
      <c r="B4" s="53"/>
      <c r="C4" s="54" t="s">
        <v>480</v>
      </c>
      <c r="D4" s="49"/>
      <c r="E4" s="49"/>
      <c r="F4" s="55" t="s">
        <v>481</v>
      </c>
      <c r="G4" s="56" t="s">
        <v>482</v>
      </c>
      <c r="H4" s="19" t="s">
        <v>483</v>
      </c>
      <c r="I4" s="68" t="s">
        <v>484</v>
      </c>
      <c r="J4" s="64" t="s">
        <v>485</v>
      </c>
      <c r="K4" s="2" t="s">
        <v>437</v>
      </c>
    </row>
    <row r="5" ht="165.75" spans="1:11">
      <c r="A5" s="50"/>
      <c r="B5" s="50"/>
      <c r="C5" s="54" t="s">
        <v>486</v>
      </c>
      <c r="D5" s="57"/>
      <c r="E5" s="57"/>
      <c r="F5" s="55"/>
      <c r="G5" s="58" t="s">
        <v>487</v>
      </c>
      <c r="H5" s="55" t="s">
        <v>488</v>
      </c>
      <c r="I5" s="68" t="s">
        <v>489</v>
      </c>
      <c r="J5" s="64" t="s">
        <v>490</v>
      </c>
      <c r="K5" s="57" t="s">
        <v>439</v>
      </c>
    </row>
    <row r="6" ht="229.5" spans="1:11">
      <c r="A6" s="50"/>
      <c r="B6" s="50"/>
      <c r="C6" s="59" t="s">
        <v>491</v>
      </c>
      <c r="D6" s="57"/>
      <c r="E6" s="57"/>
      <c r="F6" s="55"/>
      <c r="G6" s="57" t="s">
        <v>492</v>
      </c>
      <c r="H6" s="55"/>
      <c r="I6" s="68" t="s">
        <v>493</v>
      </c>
      <c r="J6" s="64" t="s">
        <v>494</v>
      </c>
      <c r="K6" s="7" t="s">
        <v>432</v>
      </c>
    </row>
    <row r="7" ht="357" spans="1:11">
      <c r="A7" s="53"/>
      <c r="B7" s="53"/>
      <c r="C7" s="19" t="s">
        <v>495</v>
      </c>
      <c r="D7" s="49"/>
      <c r="E7" s="49"/>
      <c r="F7" s="19"/>
      <c r="G7" s="49"/>
      <c r="H7" s="19"/>
      <c r="I7" s="68" t="s">
        <v>496</v>
      </c>
      <c r="J7" s="68" t="s">
        <v>497</v>
      </c>
      <c r="K7" s="49"/>
    </row>
    <row r="8" ht="285" spans="1:11">
      <c r="A8" s="53"/>
      <c r="B8" s="53"/>
      <c r="C8" s="60"/>
      <c r="D8" s="49"/>
      <c r="E8" s="49"/>
      <c r="F8" s="19"/>
      <c r="G8" s="49"/>
      <c r="H8" s="19"/>
      <c r="I8" s="69" t="s">
        <v>498</v>
      </c>
      <c r="J8" s="64" t="s">
        <v>499</v>
      </c>
      <c r="K8" s="49"/>
    </row>
    <row r="9" ht="267.75" spans="1:11">
      <c r="A9" s="53"/>
      <c r="B9" s="53"/>
      <c r="C9" s="60"/>
      <c r="D9" s="49"/>
      <c r="E9" s="49"/>
      <c r="F9" s="19"/>
      <c r="G9" s="49"/>
      <c r="H9" s="19"/>
      <c r="I9" s="69" t="s">
        <v>500</v>
      </c>
      <c r="J9" s="64" t="s">
        <v>501</v>
      </c>
      <c r="K9" s="49"/>
    </row>
    <row r="10" ht="210" spans="1:11">
      <c r="A10" s="53"/>
      <c r="B10" s="53"/>
      <c r="C10" s="60"/>
      <c r="D10" s="49"/>
      <c r="E10" s="49"/>
      <c r="F10" s="19"/>
      <c r="G10" s="49"/>
      <c r="H10" s="19"/>
      <c r="I10" s="69" t="s">
        <v>502</v>
      </c>
      <c r="J10" s="70" t="s">
        <v>503</v>
      </c>
      <c r="K10" s="49"/>
    </row>
    <row r="11" ht="216.75" spans="1:11">
      <c r="A11" s="53"/>
      <c r="B11" s="53"/>
      <c r="C11" s="60"/>
      <c r="D11" s="49"/>
      <c r="E11" s="49"/>
      <c r="F11" s="19"/>
      <c r="G11" s="49"/>
      <c r="H11" s="19"/>
      <c r="I11" s="69" t="s">
        <v>504</v>
      </c>
      <c r="J11" s="64" t="s">
        <v>505</v>
      </c>
      <c r="K11" s="49"/>
    </row>
    <row r="12" ht="153" spans="1:11">
      <c r="A12" s="53"/>
      <c r="B12" s="53"/>
      <c r="C12" s="60"/>
      <c r="D12" s="49"/>
      <c r="E12" s="49"/>
      <c r="F12" s="19"/>
      <c r="G12" s="49"/>
      <c r="H12" s="19"/>
      <c r="I12" s="69" t="s">
        <v>506</v>
      </c>
      <c r="J12" s="64" t="s">
        <v>507</v>
      </c>
      <c r="K12" s="49"/>
    </row>
    <row r="13" ht="210" spans="1:11">
      <c r="A13" s="53"/>
      <c r="B13" s="53"/>
      <c r="C13" s="60"/>
      <c r="D13" s="49"/>
      <c r="E13" s="49"/>
      <c r="F13" s="19"/>
      <c r="G13" s="49"/>
      <c r="H13" s="19"/>
      <c r="I13" s="69" t="s">
        <v>508</v>
      </c>
      <c r="J13" s="70" t="s">
        <v>509</v>
      </c>
      <c r="K13" s="49"/>
    </row>
    <row r="14" ht="135" spans="1:11">
      <c r="A14" s="53"/>
      <c r="B14" s="53"/>
      <c r="C14" s="60"/>
      <c r="D14" s="49"/>
      <c r="E14" s="49"/>
      <c r="F14" s="19"/>
      <c r="G14" s="49"/>
      <c r="H14" s="19"/>
      <c r="I14" s="69" t="s">
        <v>510</v>
      </c>
      <c r="J14" s="64" t="s">
        <v>511</v>
      </c>
      <c r="K14" s="49"/>
    </row>
    <row r="15" ht="255" spans="1:11">
      <c r="A15" s="53"/>
      <c r="B15" s="53"/>
      <c r="C15" s="60"/>
      <c r="D15" s="49"/>
      <c r="E15" s="49"/>
      <c r="F15" s="19"/>
      <c r="G15" s="49"/>
      <c r="H15" s="19"/>
      <c r="I15" s="69" t="s">
        <v>512</v>
      </c>
      <c r="J15" s="64" t="s">
        <v>513</v>
      </c>
      <c r="K15" s="49"/>
    </row>
    <row r="16" ht="300" spans="1:11">
      <c r="A16" s="53"/>
      <c r="B16" s="53"/>
      <c r="C16" s="60"/>
      <c r="D16" s="49"/>
      <c r="E16" s="49"/>
      <c r="F16" s="19"/>
      <c r="G16" s="49"/>
      <c r="H16" s="19"/>
      <c r="I16" s="69" t="s">
        <v>514</v>
      </c>
      <c r="J16" s="70" t="s">
        <v>515</v>
      </c>
      <c r="K16" s="49"/>
    </row>
    <row r="17" ht="240" spans="1:11">
      <c r="A17" s="53"/>
      <c r="B17" s="53"/>
      <c r="C17" s="60"/>
      <c r="D17" s="49"/>
      <c r="E17" s="49"/>
      <c r="F17" s="19"/>
      <c r="G17" s="49"/>
      <c r="H17" s="19"/>
      <c r="I17" s="71" t="s">
        <v>516</v>
      </c>
      <c r="J17" s="72" t="s">
        <v>517</v>
      </c>
      <c r="K17" s="49"/>
    </row>
    <row r="18" ht="165" spans="1:11">
      <c r="A18" s="53"/>
      <c r="B18" s="53"/>
      <c r="C18" s="60"/>
      <c r="D18" s="49"/>
      <c r="E18" s="49"/>
      <c r="F18" s="19"/>
      <c r="G18" s="49"/>
      <c r="H18" s="19"/>
      <c r="I18" s="64" t="s">
        <v>518</v>
      </c>
      <c r="J18" s="72" t="s">
        <v>519</v>
      </c>
      <c r="K18" s="49"/>
    </row>
    <row r="19" ht="180" spans="1:11">
      <c r="A19" s="53"/>
      <c r="B19" s="53"/>
      <c r="C19" s="60"/>
      <c r="D19" s="49"/>
      <c r="E19" s="49"/>
      <c r="F19" s="19"/>
      <c r="G19" s="49"/>
      <c r="H19" s="19"/>
      <c r="I19" s="72" t="s">
        <v>520</v>
      </c>
      <c r="J19" s="72"/>
      <c r="K19" s="49"/>
    </row>
    <row r="20" ht="90" spans="1:11">
      <c r="A20" s="53"/>
      <c r="B20" s="53"/>
      <c r="C20" s="60"/>
      <c r="D20" s="49"/>
      <c r="E20" s="49"/>
      <c r="F20" s="19"/>
      <c r="G20" s="49"/>
      <c r="H20" s="19"/>
      <c r="I20" s="72" t="s">
        <v>521</v>
      </c>
      <c r="J20" s="72"/>
      <c r="K20" s="49"/>
    </row>
    <row r="21" ht="135" spans="1:11">
      <c r="A21" s="53"/>
      <c r="B21" s="53"/>
      <c r="C21" s="60"/>
      <c r="D21" s="49"/>
      <c r="E21" s="49"/>
      <c r="F21" s="19"/>
      <c r="G21" s="49"/>
      <c r="H21" s="19"/>
      <c r="I21" s="72" t="s">
        <v>522</v>
      </c>
      <c r="J21" s="72"/>
      <c r="K21" s="49"/>
    </row>
    <row r="22" ht="90" spans="1:11">
      <c r="A22" s="50"/>
      <c r="B22" s="50"/>
      <c r="C22" s="61"/>
      <c r="D22" s="57"/>
      <c r="E22" s="57"/>
      <c r="F22" s="55"/>
      <c r="G22" s="57"/>
      <c r="H22" s="55"/>
      <c r="I22" s="67" t="s">
        <v>523</v>
      </c>
      <c r="J22" s="67"/>
      <c r="K22" s="57"/>
    </row>
    <row r="23" spans="1:11">
      <c r="A23" s="53"/>
      <c r="B23" s="53"/>
      <c r="C23" s="60"/>
      <c r="D23" s="49"/>
      <c r="E23" s="49"/>
      <c r="F23" s="19"/>
      <c r="G23" s="49"/>
      <c r="H23" s="19"/>
      <c r="I23" s="73" t="s">
        <v>524</v>
      </c>
      <c r="J23" s="72"/>
      <c r="K23" s="49"/>
    </row>
    <row r="24" ht="135" spans="1:11">
      <c r="A24" s="53"/>
      <c r="B24" s="53"/>
      <c r="C24" s="60"/>
      <c r="D24" s="49"/>
      <c r="E24" s="49"/>
      <c r="F24" s="19"/>
      <c r="G24" s="49"/>
      <c r="H24" s="19"/>
      <c r="I24" s="72" t="s">
        <v>525</v>
      </c>
      <c r="J24" s="72"/>
      <c r="K24" s="49"/>
    </row>
    <row r="25" ht="120" spans="1:11">
      <c r="A25" s="53"/>
      <c r="B25" s="53"/>
      <c r="C25" s="60"/>
      <c r="D25" s="49"/>
      <c r="E25" s="49"/>
      <c r="F25" s="19"/>
      <c r="G25" s="49"/>
      <c r="H25" s="19"/>
      <c r="I25" s="72" t="s">
        <v>526</v>
      </c>
      <c r="J25" s="72"/>
      <c r="K25" s="49"/>
    </row>
    <row r="26" ht="255" spans="1:11">
      <c r="A26" s="53"/>
      <c r="B26" s="53"/>
      <c r="C26" s="60"/>
      <c r="D26" s="49"/>
      <c r="E26" s="49"/>
      <c r="F26" s="19"/>
      <c r="G26" s="49"/>
      <c r="H26" s="19"/>
      <c r="I26" s="72" t="s">
        <v>527</v>
      </c>
      <c r="J26" s="72"/>
      <c r="K26" s="49"/>
    </row>
    <row r="27" ht="105" spans="1:11">
      <c r="A27" s="53"/>
      <c r="B27" s="53"/>
      <c r="C27" s="60"/>
      <c r="D27" s="49"/>
      <c r="E27" s="49"/>
      <c r="F27" s="19"/>
      <c r="G27" s="49"/>
      <c r="H27" s="19"/>
      <c r="I27" s="72" t="s">
        <v>528</v>
      </c>
      <c r="J27" s="72"/>
      <c r="K27" s="49"/>
    </row>
    <row r="28" ht="90" spans="1:11">
      <c r="A28" s="50"/>
      <c r="B28" s="50"/>
      <c r="C28" s="61"/>
      <c r="D28" s="57"/>
      <c r="E28" s="57"/>
      <c r="F28" s="55"/>
      <c r="G28" s="57"/>
      <c r="H28" s="55"/>
      <c r="I28" s="67" t="s">
        <v>529</v>
      </c>
      <c r="J28" s="67"/>
      <c r="K28" s="57"/>
    </row>
    <row r="29" spans="1:11">
      <c r="A29" s="62" t="s">
        <v>264</v>
      </c>
      <c r="B29" s="62" t="s">
        <v>530</v>
      </c>
      <c r="C29" s="61"/>
      <c r="D29" s="57"/>
      <c r="E29" s="57"/>
      <c r="F29" s="55"/>
      <c r="G29" s="57"/>
      <c r="H29" s="55"/>
      <c r="I29" s="67"/>
      <c r="J29" s="67"/>
      <c r="K29" s="57"/>
    </row>
    <row r="30" ht="242.25" spans="1:11">
      <c r="A30" s="50"/>
      <c r="B30" s="50"/>
      <c r="C30" s="61" t="s">
        <v>531</v>
      </c>
      <c r="D30" s="51">
        <v>8</v>
      </c>
      <c r="E30" s="63" t="s">
        <v>532</v>
      </c>
      <c r="F30" s="55" t="s">
        <v>533</v>
      </c>
      <c r="G30" s="7" t="s">
        <v>477</v>
      </c>
      <c r="H30" s="64" t="s">
        <v>483</v>
      </c>
      <c r="I30" s="71" t="s">
        <v>479</v>
      </c>
      <c r="J30" s="64" t="s">
        <v>485</v>
      </c>
      <c r="K30" s="57"/>
    </row>
    <row r="31" ht="165.75" spans="1:11">
      <c r="A31" s="53"/>
      <c r="B31" s="53"/>
      <c r="C31" s="19" t="s">
        <v>534</v>
      </c>
      <c r="D31" s="49"/>
      <c r="E31" s="49"/>
      <c r="F31" s="19" t="s">
        <v>535</v>
      </c>
      <c r="G31" s="56" t="s">
        <v>482</v>
      </c>
      <c r="H31" s="64" t="s">
        <v>536</v>
      </c>
      <c r="I31" s="70" t="s">
        <v>484</v>
      </c>
      <c r="J31" s="70" t="s">
        <v>490</v>
      </c>
      <c r="K31" s="2" t="s">
        <v>430</v>
      </c>
    </row>
    <row r="32" ht="229.5" spans="1:11">
      <c r="A32" s="53"/>
      <c r="B32" s="53"/>
      <c r="C32" s="19" t="s">
        <v>537</v>
      </c>
      <c r="D32" s="49"/>
      <c r="E32" s="49"/>
      <c r="F32" s="19" t="s">
        <v>538</v>
      </c>
      <c r="G32" s="58" t="s">
        <v>487</v>
      </c>
      <c r="H32" s="65" t="s">
        <v>539</v>
      </c>
      <c r="I32" s="64" t="s">
        <v>489</v>
      </c>
      <c r="J32" s="70" t="s">
        <v>494</v>
      </c>
      <c r="K32" s="7" t="s">
        <v>432</v>
      </c>
    </row>
    <row r="33" ht="191.25" spans="1:11">
      <c r="A33" s="53"/>
      <c r="B33" s="53"/>
      <c r="C33" s="19" t="s">
        <v>540</v>
      </c>
      <c r="D33" s="49"/>
      <c r="E33" s="49"/>
      <c r="F33" s="19"/>
      <c r="G33" s="57" t="s">
        <v>492</v>
      </c>
      <c r="H33" s="19" t="s">
        <v>488</v>
      </c>
      <c r="I33" s="70" t="s">
        <v>493</v>
      </c>
      <c r="J33" s="64" t="s">
        <v>497</v>
      </c>
      <c r="K33" s="2" t="s">
        <v>437</v>
      </c>
    </row>
    <row r="34" ht="357" spans="1:11">
      <c r="A34" s="53"/>
      <c r="B34" s="53"/>
      <c r="C34" s="19" t="s">
        <v>541</v>
      </c>
      <c r="D34" s="49"/>
      <c r="E34" s="49"/>
      <c r="F34" s="19"/>
      <c r="G34" s="49"/>
      <c r="H34" s="19"/>
      <c r="I34" s="64" t="s">
        <v>496</v>
      </c>
      <c r="J34" s="70" t="s">
        <v>499</v>
      </c>
      <c r="K34" s="7" t="s">
        <v>439</v>
      </c>
    </row>
    <row r="35" ht="267.75" spans="1:11">
      <c r="A35" s="53"/>
      <c r="B35" s="53"/>
      <c r="C35" s="19" t="s">
        <v>542</v>
      </c>
      <c r="D35" s="49"/>
      <c r="E35" s="49"/>
      <c r="F35" s="19"/>
      <c r="G35" s="49"/>
      <c r="H35" s="19"/>
      <c r="I35" s="64" t="s">
        <v>498</v>
      </c>
      <c r="J35" s="64" t="s">
        <v>501</v>
      </c>
      <c r="K35" s="49"/>
    </row>
    <row r="36" ht="178.5" spans="1:11">
      <c r="A36" s="53"/>
      <c r="B36" s="53"/>
      <c r="C36" s="19" t="s">
        <v>543</v>
      </c>
      <c r="D36" s="49"/>
      <c r="E36" s="49"/>
      <c r="F36" s="19"/>
      <c r="G36" s="49"/>
      <c r="H36" s="19"/>
      <c r="I36" s="64" t="s">
        <v>500</v>
      </c>
      <c r="J36" s="70" t="s">
        <v>503</v>
      </c>
      <c r="K36" s="49"/>
    </row>
    <row r="37" ht="216.75" spans="1:11">
      <c r="A37" s="50"/>
      <c r="B37" s="50"/>
      <c r="C37" s="55" t="s">
        <v>544</v>
      </c>
      <c r="D37" s="57"/>
      <c r="E37" s="57"/>
      <c r="F37" s="55"/>
      <c r="G37" s="57"/>
      <c r="H37" s="55"/>
      <c r="I37" s="64" t="s">
        <v>502</v>
      </c>
      <c r="J37" s="64" t="s">
        <v>505</v>
      </c>
      <c r="K37" s="57"/>
    </row>
    <row r="38" ht="153" spans="1:11">
      <c r="A38" s="53"/>
      <c r="B38" s="53"/>
      <c r="C38" s="60"/>
      <c r="D38" s="49"/>
      <c r="E38" s="49"/>
      <c r="F38" s="19"/>
      <c r="G38" s="49"/>
      <c r="H38" s="19"/>
      <c r="I38" s="72" t="s">
        <v>504</v>
      </c>
      <c r="J38" s="64" t="s">
        <v>507</v>
      </c>
      <c r="K38" s="49"/>
    </row>
    <row r="39" ht="105" spans="1:11">
      <c r="A39" s="53"/>
      <c r="B39" s="53"/>
      <c r="C39" s="60"/>
      <c r="D39" s="49"/>
      <c r="E39" s="49"/>
      <c r="F39" s="19"/>
      <c r="G39" s="49"/>
      <c r="H39" s="19"/>
      <c r="I39" s="72" t="s">
        <v>506</v>
      </c>
      <c r="J39" s="64" t="s">
        <v>509</v>
      </c>
      <c r="K39" s="49"/>
    </row>
    <row r="40" ht="210" spans="1:11">
      <c r="A40" s="53"/>
      <c r="B40" s="53"/>
      <c r="C40" s="60"/>
      <c r="D40" s="49"/>
      <c r="E40" s="49"/>
      <c r="F40" s="19"/>
      <c r="G40" s="49"/>
      <c r="H40" s="19"/>
      <c r="I40" s="72" t="s">
        <v>508</v>
      </c>
      <c r="J40" s="70" t="s">
        <v>511</v>
      </c>
      <c r="K40" s="49"/>
    </row>
    <row r="41" ht="255" spans="1:11">
      <c r="A41" s="53"/>
      <c r="B41" s="53"/>
      <c r="C41" s="60"/>
      <c r="D41" s="49"/>
      <c r="E41" s="49"/>
      <c r="F41" s="19"/>
      <c r="G41" s="49"/>
      <c r="H41" s="19"/>
      <c r="I41" s="72" t="s">
        <v>510</v>
      </c>
      <c r="J41" s="64" t="s">
        <v>513</v>
      </c>
      <c r="K41" s="49"/>
    </row>
    <row r="42" ht="127.5" spans="1:11">
      <c r="A42" s="53"/>
      <c r="B42" s="53"/>
      <c r="C42" s="60"/>
      <c r="D42" s="49"/>
      <c r="E42" s="49"/>
      <c r="F42" s="19"/>
      <c r="G42" s="49"/>
      <c r="H42" s="19"/>
      <c r="I42" s="72" t="s">
        <v>512</v>
      </c>
      <c r="J42" s="70" t="s">
        <v>515</v>
      </c>
      <c r="K42" s="49"/>
    </row>
    <row r="43" ht="300" spans="1:11">
      <c r="A43" s="53"/>
      <c r="B43" s="53"/>
      <c r="C43" s="60"/>
      <c r="D43" s="49"/>
      <c r="E43" s="49"/>
      <c r="F43" s="19"/>
      <c r="G43" s="49"/>
      <c r="H43" s="19"/>
      <c r="I43" s="72" t="s">
        <v>514</v>
      </c>
      <c r="J43" s="70" t="s">
        <v>517</v>
      </c>
      <c r="K43" s="49"/>
    </row>
    <row r="44" ht="127.5" spans="1:11">
      <c r="A44" s="53"/>
      <c r="B44" s="53"/>
      <c r="C44" s="60"/>
      <c r="D44" s="49"/>
      <c r="E44" s="49"/>
      <c r="F44" s="19"/>
      <c r="G44" s="49"/>
      <c r="H44" s="19"/>
      <c r="I44" s="72"/>
      <c r="J44" s="64" t="s">
        <v>519</v>
      </c>
      <c r="K44" s="49"/>
    </row>
    <row r="45" spans="1:11">
      <c r="A45" s="53"/>
      <c r="B45" s="53"/>
      <c r="C45" s="60"/>
      <c r="D45" s="49"/>
      <c r="E45" s="49"/>
      <c r="F45" s="19"/>
      <c r="G45" s="49"/>
      <c r="H45" s="19"/>
      <c r="I45" s="73" t="s">
        <v>516</v>
      </c>
      <c r="J45" s="72"/>
      <c r="K45" s="49"/>
    </row>
    <row r="46" ht="195" spans="1:11">
      <c r="A46" s="53"/>
      <c r="B46" s="53"/>
      <c r="C46" s="60"/>
      <c r="D46" s="49"/>
      <c r="E46" s="49"/>
      <c r="F46" s="19"/>
      <c r="G46" s="49"/>
      <c r="H46" s="19"/>
      <c r="I46" s="72" t="s">
        <v>518</v>
      </c>
      <c r="J46" s="72"/>
      <c r="K46" s="49"/>
    </row>
    <row r="47" ht="180" spans="1:11">
      <c r="A47" s="53"/>
      <c r="B47" s="53"/>
      <c r="C47" s="60"/>
      <c r="D47" s="49"/>
      <c r="E47" s="49"/>
      <c r="F47" s="19"/>
      <c r="G47" s="49"/>
      <c r="H47" s="19"/>
      <c r="I47" s="72" t="s">
        <v>520</v>
      </c>
      <c r="J47" s="72"/>
      <c r="K47" s="49"/>
    </row>
    <row r="48" ht="90" spans="1:11">
      <c r="A48" s="53"/>
      <c r="B48" s="53"/>
      <c r="C48" s="60"/>
      <c r="D48" s="49"/>
      <c r="E48" s="49"/>
      <c r="F48" s="19"/>
      <c r="G48" s="49"/>
      <c r="H48" s="19"/>
      <c r="I48" s="72" t="s">
        <v>521</v>
      </c>
      <c r="J48" s="72"/>
      <c r="K48" s="49"/>
    </row>
    <row r="49" ht="135" spans="1:11">
      <c r="A49" s="53"/>
      <c r="B49" s="53"/>
      <c r="C49" s="60"/>
      <c r="D49" s="49"/>
      <c r="E49" s="49"/>
      <c r="F49" s="19"/>
      <c r="G49" s="49"/>
      <c r="H49" s="19"/>
      <c r="I49" s="72" t="s">
        <v>522</v>
      </c>
      <c r="J49" s="72"/>
      <c r="K49" s="49"/>
    </row>
    <row r="50" ht="90" spans="1:11">
      <c r="A50" s="53"/>
      <c r="B50" s="53"/>
      <c r="C50" s="60"/>
      <c r="D50" s="49"/>
      <c r="E50" s="49"/>
      <c r="F50" s="19"/>
      <c r="G50" s="49"/>
      <c r="H50" s="19"/>
      <c r="I50" s="72" t="s">
        <v>523</v>
      </c>
      <c r="J50" s="72"/>
      <c r="K50" s="49"/>
    </row>
    <row r="51" spans="1:11">
      <c r="A51" s="53"/>
      <c r="B51" s="53"/>
      <c r="C51" s="60"/>
      <c r="D51" s="49"/>
      <c r="E51" s="49"/>
      <c r="F51" s="19"/>
      <c r="G51" s="49"/>
      <c r="H51" s="19"/>
      <c r="I51" s="72"/>
      <c r="J51" s="72"/>
      <c r="K51" s="49"/>
    </row>
    <row r="52" spans="1:11">
      <c r="A52" s="53"/>
      <c r="B52" s="53"/>
      <c r="C52" s="60"/>
      <c r="D52" s="49"/>
      <c r="E52" s="49"/>
      <c r="F52" s="19"/>
      <c r="G52" s="49"/>
      <c r="H52" s="19"/>
      <c r="I52" s="73" t="s">
        <v>524</v>
      </c>
      <c r="J52" s="72"/>
      <c r="K52" s="49"/>
    </row>
    <row r="53" ht="135" spans="1:11">
      <c r="A53" s="53"/>
      <c r="B53" s="53"/>
      <c r="C53" s="60"/>
      <c r="D53" s="49"/>
      <c r="E53" s="49"/>
      <c r="F53" s="19"/>
      <c r="G53" s="49"/>
      <c r="H53" s="19"/>
      <c r="I53" s="72" t="s">
        <v>525</v>
      </c>
      <c r="J53" s="72"/>
      <c r="K53" s="49"/>
    </row>
    <row r="54" ht="120" spans="1:11">
      <c r="A54" s="53"/>
      <c r="B54" s="53"/>
      <c r="C54" s="60"/>
      <c r="D54" s="49"/>
      <c r="E54" s="49"/>
      <c r="F54" s="19"/>
      <c r="G54" s="49"/>
      <c r="H54" s="19"/>
      <c r="I54" s="72" t="s">
        <v>526</v>
      </c>
      <c r="J54" s="72"/>
      <c r="K54" s="49"/>
    </row>
    <row r="55" ht="255" spans="1:11">
      <c r="A55" s="53"/>
      <c r="B55" s="53"/>
      <c r="C55" s="60"/>
      <c r="D55" s="49"/>
      <c r="E55" s="49"/>
      <c r="F55" s="19"/>
      <c r="G55" s="49"/>
      <c r="H55" s="19"/>
      <c r="I55" s="72" t="s">
        <v>527</v>
      </c>
      <c r="J55" s="72"/>
      <c r="K55" s="49"/>
    </row>
    <row r="56" ht="105" spans="1:11">
      <c r="A56" s="53"/>
      <c r="B56" s="53"/>
      <c r="C56" s="60"/>
      <c r="D56" s="49"/>
      <c r="E56" s="49"/>
      <c r="F56" s="19"/>
      <c r="G56" s="49"/>
      <c r="H56" s="19"/>
      <c r="I56" s="72" t="s">
        <v>528</v>
      </c>
      <c r="J56" s="72"/>
      <c r="K56" s="49"/>
    </row>
    <row r="57" ht="90" spans="1:11">
      <c r="A57" s="50"/>
      <c r="B57" s="50"/>
      <c r="C57" s="61"/>
      <c r="D57" s="57"/>
      <c r="E57" s="57"/>
      <c r="F57" s="55"/>
      <c r="G57" s="57"/>
      <c r="H57" s="55"/>
      <c r="I57" s="67" t="s">
        <v>529</v>
      </c>
      <c r="J57" s="67"/>
      <c r="K57" s="57"/>
    </row>
  </sheetData>
  <pageMargins left="0.7" right="0.7" top="0.75" bottom="0.75" header="0.3" footer="0.3"/>
  <pageSetup paperSize="9" orientation="portrait"/>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Portada</vt:lpstr>
      <vt:lpstr>Contexto</vt:lpstr>
      <vt:lpstr>1.PSyDO</vt:lpstr>
      <vt:lpstr>2.Com</vt:lpstr>
      <vt:lpstr>3.CE</vt:lpstr>
      <vt:lpstr>4.CE_Cal</vt:lpstr>
      <vt:lpstr>5.SB</vt:lpstr>
      <vt:lpstr>6.UP</vt:lpstr>
      <vt:lpstr>7.SA</vt:lpstr>
      <vt:lpstr>8.MyR</vt:lpstr>
      <vt:lpstr>9.E1</vt:lpstr>
      <vt:lpstr>10.D</vt:lpstr>
      <vt:lpstr>11.ACyAE</vt:lpstr>
      <vt:lpstr>12.R</vt:lpstr>
      <vt:lpstr>13.AE</vt:lpstr>
      <vt:lpstr>AUX</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Ana Ortiz Fernández</cp:lastModifiedBy>
  <dcterms:created xsi:type="dcterms:W3CDTF">2015-06-05T18:19:00Z</dcterms:created>
  <dcterms:modified xsi:type="dcterms:W3CDTF">2025-10-28T22:43:36Z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BB7DB17BBC724AF4B320AAB9D80A5121_12</vt:lpwstr>
  </property>
  <property fmtid="{D5CDD505-2E9C-101B-9397-08002B2CF9AE}" pid="3" name="KSOProductBuildVer">
    <vt:lpwstr>3082-12.2.0.23131</vt:lpwstr>
  </property>
</Properties>
</file>